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ngineering\Projects\2023 CCMG\Bid Docs\"/>
    </mc:Choice>
  </mc:AlternateContent>
  <xr:revisionPtr revIDLastSave="0" documentId="13_ncr:1_{C88271F1-73DD-44BA-9144-473199F5BCB0}" xr6:coauthVersionLast="47" xr6:coauthVersionMax="47" xr10:uidLastSave="{00000000-0000-0000-0000-000000000000}"/>
  <bookViews>
    <workbookView xWindow="-28920" yWindow="-2745" windowWidth="29040" windowHeight="15840" xr2:uid="{F4ECA132-E0AC-448B-85B0-03BB5D7CFD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K161" i="1" l="1"/>
  <c r="K160" i="1"/>
  <c r="K159" i="1"/>
  <c r="K158" i="1"/>
  <c r="K157" i="1"/>
  <c r="K156" i="1"/>
  <c r="K155" i="1"/>
  <c r="G154" i="1"/>
  <c r="K151" i="1"/>
  <c r="K150" i="1"/>
  <c r="K149" i="1"/>
  <c r="K148" i="1"/>
  <c r="K146" i="1"/>
  <c r="K145" i="1"/>
  <c r="G144" i="1"/>
  <c r="K147" i="1" l="1"/>
  <c r="K152" i="1" s="1"/>
  <c r="I147" i="1"/>
  <c r="K162" i="1"/>
  <c r="K141" i="1" l="1"/>
  <c r="K140" i="1"/>
  <c r="K139" i="1"/>
  <c r="K138" i="1"/>
  <c r="K135" i="1"/>
  <c r="G134" i="1"/>
  <c r="K137" i="1" l="1"/>
  <c r="I137" i="1"/>
  <c r="I136" i="1"/>
  <c r="K136" i="1"/>
  <c r="K142" i="1" l="1"/>
  <c r="K131" i="1"/>
  <c r="K130" i="1"/>
  <c r="K132" i="1" s="1"/>
  <c r="K163" i="1" s="1"/>
  <c r="G129" i="1"/>
  <c r="K31" i="1" l="1"/>
  <c r="K30" i="1"/>
  <c r="K29" i="1"/>
  <c r="K28" i="1"/>
  <c r="K27" i="1"/>
  <c r="K26" i="1"/>
  <c r="K25" i="1"/>
  <c r="K21" i="1"/>
  <c r="K20" i="1"/>
  <c r="K19" i="1"/>
  <c r="K18" i="1"/>
  <c r="K17" i="1"/>
  <c r="K16" i="1"/>
  <c r="K15" i="1"/>
  <c r="K11" i="1"/>
  <c r="K10" i="1"/>
  <c r="K9" i="1"/>
  <c r="K8" i="1"/>
  <c r="K7" i="1"/>
  <c r="K6" i="1"/>
  <c r="K3" i="1"/>
  <c r="K51" i="1"/>
  <c r="K50" i="1"/>
  <c r="K49" i="1"/>
  <c r="K48" i="1"/>
  <c r="K47" i="1"/>
  <c r="K46" i="1"/>
  <c r="K45" i="1"/>
  <c r="K41" i="1"/>
  <c r="K40" i="1"/>
  <c r="K39" i="1"/>
  <c r="K38" i="1"/>
  <c r="K37" i="1"/>
  <c r="K36" i="1"/>
  <c r="K35" i="1"/>
  <c r="K125" i="1"/>
  <c r="K124" i="1"/>
  <c r="K123" i="1"/>
  <c r="K122" i="1"/>
  <c r="K119" i="1"/>
  <c r="G118" i="1"/>
  <c r="K115" i="1"/>
  <c r="K114" i="1"/>
  <c r="K113" i="1"/>
  <c r="K112" i="1"/>
  <c r="K111" i="1"/>
  <c r="K108" i="1"/>
  <c r="G107" i="1"/>
  <c r="K104" i="1"/>
  <c r="K103" i="1"/>
  <c r="K102" i="1"/>
  <c r="K101" i="1"/>
  <c r="K100" i="1"/>
  <c r="K99" i="1"/>
  <c r="K98" i="1"/>
  <c r="K97" i="1"/>
  <c r="K94" i="1"/>
  <c r="G93" i="1"/>
  <c r="K90" i="1"/>
  <c r="K89" i="1"/>
  <c r="K88" i="1"/>
  <c r="K87" i="1"/>
  <c r="K86" i="1"/>
  <c r="K85" i="1"/>
  <c r="K84" i="1"/>
  <c r="K83" i="1"/>
  <c r="K80" i="1"/>
  <c r="G79" i="1"/>
  <c r="K76" i="1"/>
  <c r="K75" i="1"/>
  <c r="K74" i="1"/>
  <c r="K73" i="1"/>
  <c r="K72" i="1"/>
  <c r="K71" i="1"/>
  <c r="K70" i="1"/>
  <c r="K67" i="1"/>
  <c r="G66" i="1"/>
  <c r="K62" i="1"/>
  <c r="K61" i="1"/>
  <c r="K60" i="1"/>
  <c r="K59" i="1"/>
  <c r="K58" i="1"/>
  <c r="K57" i="1"/>
  <c r="K56" i="1"/>
  <c r="K55" i="1"/>
  <c r="G54" i="1"/>
  <c r="G24" i="1"/>
  <c r="E24" i="1"/>
  <c r="G14" i="1"/>
  <c r="E14" i="1"/>
  <c r="G2" i="1"/>
  <c r="I95" i="1" l="1"/>
  <c r="K95" i="1" s="1"/>
  <c r="I96" i="1"/>
  <c r="K96" i="1" s="1"/>
  <c r="I5" i="1"/>
  <c r="K5" i="1" s="1"/>
  <c r="I4" i="1"/>
  <c r="K4" i="1" s="1"/>
  <c r="K12" i="1" s="1"/>
  <c r="I121" i="1"/>
  <c r="K121" i="1" s="1"/>
  <c r="I120" i="1"/>
  <c r="K120" i="1" s="1"/>
  <c r="K126" i="1" s="1"/>
  <c r="I110" i="1"/>
  <c r="K110" i="1" s="1"/>
  <c r="K116" i="1" s="1"/>
  <c r="I109" i="1"/>
  <c r="K109" i="1" s="1"/>
  <c r="I69" i="1"/>
  <c r="K69" i="1" s="1"/>
  <c r="I68" i="1"/>
  <c r="K81" i="1"/>
  <c r="I82" i="1"/>
  <c r="I81" i="1"/>
  <c r="K32" i="1"/>
  <c r="K22" i="1"/>
  <c r="K52" i="1"/>
  <c r="K42" i="1"/>
  <c r="K68" i="1"/>
  <c r="K82" i="1"/>
  <c r="K91" i="1" s="1"/>
  <c r="K63" i="1"/>
  <c r="K105" i="1" l="1"/>
  <c r="K77" i="1"/>
  <c r="K127" i="1" s="1"/>
  <c r="K167" i="1" s="1"/>
</calcChain>
</file>

<file path=xl/sharedStrings.xml><?xml version="1.0" encoding="utf-8"?>
<sst xmlns="http://schemas.openxmlformats.org/spreadsheetml/2006/main" count="445" uniqueCount="77">
  <si>
    <t>Group</t>
  </si>
  <si>
    <t>Item</t>
  </si>
  <si>
    <t>Road</t>
  </si>
  <si>
    <t>Shape Length</t>
  </si>
  <si>
    <t>Approx. Miles</t>
  </si>
  <si>
    <t>Road Width</t>
  </si>
  <si>
    <t>Sq Yds for Tack</t>
  </si>
  <si>
    <t>Unit</t>
  </si>
  <si>
    <t>Unit Quantities</t>
  </si>
  <si>
    <t>Price per Unit</t>
  </si>
  <si>
    <t>Extension</t>
  </si>
  <si>
    <t>CC</t>
  </si>
  <si>
    <t xml:space="preserve">Prep Cost (MILL) </t>
  </si>
  <si>
    <t>LS</t>
  </si>
  <si>
    <t>Asphalt Milling 2 Inches</t>
  </si>
  <si>
    <t>SYS</t>
  </si>
  <si>
    <t>Tack Coat</t>
  </si>
  <si>
    <t>Joint Seal</t>
  </si>
  <si>
    <t>LFT</t>
  </si>
  <si>
    <r>
      <t>220 lb/yd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HMA, Type B Surface 12.5 mm</t>
    </r>
  </si>
  <si>
    <t>TON</t>
  </si>
  <si>
    <t>Pavement Markings, Paint, Solid, White 4"</t>
  </si>
  <si>
    <t>LF</t>
  </si>
  <si>
    <t>Pavement Markings, Paint, Solid, Yellow 4"</t>
  </si>
  <si>
    <t>#53 Gravel Shoulders</t>
  </si>
  <si>
    <t>Mailbox, Relocate</t>
  </si>
  <si>
    <t>EA</t>
  </si>
  <si>
    <t>TOTAL FOR ITEM</t>
  </si>
  <si>
    <t>2A</t>
  </si>
  <si>
    <t>Prep Cost (MILL 2")</t>
  </si>
  <si>
    <r>
      <t>220 lb/yd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HMA, Type B Surface 12.5 mm per TON</t>
    </r>
  </si>
  <si>
    <t>SHOULDERS (TOPSOIL)</t>
  </si>
  <si>
    <t>MAILBOX RESET</t>
  </si>
  <si>
    <t>2B</t>
  </si>
  <si>
    <t>Prep Cost (Grind)</t>
  </si>
  <si>
    <t xml:space="preserve">Asphalt Grinding Full Depth </t>
  </si>
  <si>
    <t>275 lb/yd2 HMA, Type B Surface 12.5 mm per TON</t>
  </si>
  <si>
    <t>Prep Cost (MILL)</t>
  </si>
  <si>
    <t>Pavement Markings, Thermoplastic , White Stop Bar</t>
  </si>
  <si>
    <t>Mailbox Reset</t>
  </si>
  <si>
    <t xml:space="preserve">Prep Cost (GRIND) </t>
  </si>
  <si>
    <t>Pavement Markings, Thermoplastic, White, Stop Bar, 24"</t>
  </si>
  <si>
    <t>Prep Cost (GRIND)</t>
  </si>
  <si>
    <r>
      <t>275 lb/yd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HMA, Type B Surface 12.5 mm</t>
    </r>
  </si>
  <si>
    <t>Pavement Markings, Paint, Solid, Yellow, 4"</t>
  </si>
  <si>
    <t xml:space="preserve">LFT </t>
  </si>
  <si>
    <t xml:space="preserve">Pavement Markings, Thermosplastic, White, Railroad, RXR </t>
  </si>
  <si>
    <t>Pavement Markings, Thermosplastic, White, Right Turn, Arrow</t>
  </si>
  <si>
    <t>Pavement Markings, Thermosplastic, White, Left Turn Arrow</t>
  </si>
  <si>
    <t xml:space="preserve">                                                                     TOTAL FOR ITEM</t>
  </si>
  <si>
    <t xml:space="preserve">Prep Cost (Grind) </t>
  </si>
  <si>
    <t xml:space="preserve">Pavement Marking, Thermoplastic, White, Right Turn, Arrow </t>
  </si>
  <si>
    <t xml:space="preserve">Monument Replacement </t>
  </si>
  <si>
    <t xml:space="preserve">Bridge Deck Resurface </t>
  </si>
  <si>
    <t>EC</t>
  </si>
  <si>
    <t xml:space="preserve">EC </t>
  </si>
  <si>
    <t>Oak Manor Place ( Old U.S. 20 to Oak Manor Pl, Riverdale Dr, Fraily Dr, Ella Dr, Danielson Dr, Oak Ln, Oaklead Pl, Jayne Dr, Oak Grove Dr, Rio Lindo Dr, Katjryn Dr,)</t>
  </si>
  <si>
    <t xml:space="preserve">Tack Coat </t>
  </si>
  <si>
    <t xml:space="preserve">Shoulders (Topsoil) </t>
  </si>
  <si>
    <t>Country Manor Place (Irongate Dr, White Oak Ct, Westchester Ct, Washington Square)</t>
  </si>
  <si>
    <t>Shoulders (Topsoil)</t>
  </si>
  <si>
    <t>Resurface Bridge Deck #140 With Membrane (CC9 - County Road 101)</t>
  </si>
  <si>
    <t>BUDDY ST (CR 11 TO END)</t>
  </si>
  <si>
    <t>RIVERVIEW MANOR DR (LEXINGTON AVE TO END)</t>
  </si>
  <si>
    <t>CONRAD ST (CR 6 TO BUDDY ST)</t>
  </si>
  <si>
    <t>CR 9 (CR 4 TO LAKE DR)</t>
  </si>
  <si>
    <t>CR 1 (CR 12 TO CR 8)</t>
  </si>
  <si>
    <t>CR 3 (CR 12 TO RR TRACKS)</t>
  </si>
  <si>
    <t>CR 28 (CR 3 TO CR 1)</t>
  </si>
  <si>
    <t>CR 101 (CR 26 TO CR 28)</t>
  </si>
  <si>
    <t>LEXINGTON AVE (CR 1 TO OAK MANOR PL)</t>
  </si>
  <si>
    <t>RIVIERA DR (LEXINGTON AVE TO RIVERVIEW MANOR PL)</t>
  </si>
  <si>
    <t>Westlake Dr (CR 108 to END)</t>
  </si>
  <si>
    <t xml:space="preserve">                          TOTAl CCMG COST</t>
  </si>
  <si>
    <t xml:space="preserve">                          TOTAL EC COST</t>
  </si>
  <si>
    <t xml:space="preserve">               TOTAl CCMG / EC COST</t>
  </si>
  <si>
    <t>CALIFORNIA RD (CR 3 NORTH TO CR 1 NORTH)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</si>
</sst>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36"/>
      <name val="Arial"/>
      <family val="2"/>
    </font>
    <font>
      <sz val="14"/>
      <name val="Arial"/>
      <family val="2"/>
    </font>
    <font>
      <sz val="36"/>
      <color theme="1"/>
      <name val="Arial"/>
      <family val="2"/>
    </font>
    <font>
      <vertAlign val="superscript"/>
      <sz val="14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3" xfId="0" applyFont="1" applyFill="1" applyBorder="1" applyAlignment="1" applyProtection="1">
      <alignment horizontal="center" vertical="center"/>
      <protection locked="0" hidden="1"/>
    </xf>
    <xf numFmtId="2" fontId="1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1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1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1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" fontId="1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3" xfId="0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4" fontId="3" fillId="0" borderId="3" xfId="0" applyNumberFormat="1" applyFont="1" applyBorder="1" applyAlignment="1" applyProtection="1">
      <alignment horizontal="center" vertical="center" wrapText="1"/>
      <protection hidden="1"/>
    </xf>
    <xf numFmtId="4" fontId="3" fillId="0" borderId="3" xfId="0" applyNumberFormat="1" applyFont="1" applyBorder="1" applyAlignment="1" applyProtection="1">
      <alignment horizontal="center" vertical="center" wrapText="1"/>
      <protection locked="0" hidden="1"/>
    </xf>
    <xf numFmtId="3" fontId="3" fillId="0" borderId="3" xfId="0" applyNumberFormat="1" applyFont="1" applyBorder="1" applyAlignment="1" applyProtection="1">
      <alignment horizontal="center" vertical="center" wrapText="1"/>
      <protection hidden="1"/>
    </xf>
    <xf numFmtId="165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 wrapText="1"/>
      <protection locked="0" hidden="1"/>
    </xf>
    <xf numFmtId="165" fontId="3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 wrapText="1"/>
      <protection locked="0" hidden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right" vertical="center"/>
      <protection locked="0"/>
    </xf>
    <xf numFmtId="4" fontId="1" fillId="3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0" fontId="3" fillId="4" borderId="2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165" fontId="3" fillId="0" borderId="3" xfId="0" applyNumberFormat="1" applyFont="1" applyBorder="1" applyAlignment="1" applyProtection="1">
      <alignment horizontal="center" vertical="center"/>
      <protection locked="0"/>
    </xf>
    <xf numFmtId="165" fontId="3" fillId="5" borderId="0" xfId="0" applyNumberFormat="1" applyFont="1" applyFill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right" vertical="center"/>
      <protection locked="0"/>
    </xf>
    <xf numFmtId="0" fontId="3" fillId="5" borderId="2" xfId="0" applyFont="1" applyFill="1" applyBorder="1" applyAlignment="1" applyProtection="1">
      <alignment horizontal="right" vertical="center"/>
      <protection locked="0"/>
    </xf>
    <xf numFmtId="165" fontId="3" fillId="5" borderId="3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3" fillId="5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15ACE-F58D-44DA-A79A-B7BA9D4A525D}">
  <sheetPr>
    <pageSetUpPr fitToPage="1"/>
  </sheetPr>
  <dimension ref="A1:K167"/>
  <sheetViews>
    <sheetView tabSelected="1" topLeftCell="A76" zoomScale="70" zoomScaleNormal="70" workbookViewId="0">
      <selection activeCell="Q82" sqref="Q82"/>
    </sheetView>
  </sheetViews>
  <sheetFormatPr defaultRowHeight="15" x14ac:dyDescent="0.25"/>
  <cols>
    <col min="1" max="1" width="12.42578125" bestFit="1" customWidth="1"/>
    <col min="2" max="2" width="10.85546875" bestFit="1" customWidth="1"/>
    <col min="3" max="3" width="108.42578125" bestFit="1" customWidth="1"/>
    <col min="4" max="4" width="20" bestFit="1" customWidth="1"/>
    <col min="5" max="5" width="19.7109375" bestFit="1" customWidth="1"/>
    <col min="6" max="6" width="16.42578125" bestFit="1" customWidth="1"/>
    <col min="7" max="7" width="22.85546875" bestFit="1" customWidth="1"/>
    <col min="8" max="8" width="7" bestFit="1" customWidth="1"/>
    <col min="9" max="9" width="20.85546875" bestFit="1" customWidth="1"/>
    <col min="10" max="10" width="19.42578125" style="34" bestFit="1" customWidth="1"/>
    <col min="11" max="11" width="17" bestFit="1" customWidth="1"/>
  </cols>
  <sheetData>
    <row r="1" spans="1:11" ht="22.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6" t="s">
        <v>10</v>
      </c>
    </row>
    <row r="2" spans="1:11" ht="18" x14ac:dyDescent="0.25">
      <c r="A2" s="43" t="s">
        <v>11</v>
      </c>
      <c r="B2" s="43">
        <v>1</v>
      </c>
      <c r="C2" s="7" t="s">
        <v>70</v>
      </c>
      <c r="D2" s="8">
        <v>6125</v>
      </c>
      <c r="E2" s="9">
        <v>1.155</v>
      </c>
      <c r="F2" s="10">
        <v>24</v>
      </c>
      <c r="G2" s="11">
        <f>D2*F2/9</f>
        <v>16333.333333333334</v>
      </c>
      <c r="H2" s="11"/>
      <c r="I2" s="10"/>
      <c r="J2" s="26"/>
      <c r="K2" s="12"/>
    </row>
    <row r="3" spans="1:11" ht="18" x14ac:dyDescent="0.25">
      <c r="A3" s="44"/>
      <c r="B3" s="44"/>
      <c r="C3" s="56" t="s">
        <v>12</v>
      </c>
      <c r="D3" s="56"/>
      <c r="E3" s="56"/>
      <c r="F3" s="56"/>
      <c r="G3" s="56"/>
      <c r="H3" s="13" t="s">
        <v>13</v>
      </c>
      <c r="I3" s="14">
        <v>1</v>
      </c>
      <c r="J3" s="26"/>
      <c r="K3" s="15">
        <f>I3*J3</f>
        <v>0</v>
      </c>
    </row>
    <row r="4" spans="1:11" ht="18" x14ac:dyDescent="0.25">
      <c r="A4" s="44"/>
      <c r="B4" s="44"/>
      <c r="C4" s="45" t="s">
        <v>14</v>
      </c>
      <c r="D4" s="46"/>
      <c r="E4" s="46"/>
      <c r="F4" s="46"/>
      <c r="G4" s="47"/>
      <c r="H4" s="17" t="s">
        <v>15</v>
      </c>
      <c r="I4" s="11">
        <f>G2</f>
        <v>16333.333333333334</v>
      </c>
      <c r="J4" s="26"/>
      <c r="K4" s="15">
        <f t="shared" ref="K4:K11" si="0">J4*I4</f>
        <v>0</v>
      </c>
    </row>
    <row r="5" spans="1:11" ht="18" x14ac:dyDescent="0.25">
      <c r="A5" s="44"/>
      <c r="B5" s="44"/>
      <c r="C5" s="45" t="s">
        <v>16</v>
      </c>
      <c r="D5" s="46"/>
      <c r="E5" s="46"/>
      <c r="F5" s="46"/>
      <c r="G5" s="47"/>
      <c r="H5" s="17" t="s">
        <v>15</v>
      </c>
      <c r="I5" s="11">
        <f>G2</f>
        <v>16333.333333333334</v>
      </c>
      <c r="J5" s="26"/>
      <c r="K5" s="15">
        <f t="shared" si="0"/>
        <v>0</v>
      </c>
    </row>
    <row r="6" spans="1:11" ht="18" x14ac:dyDescent="0.25">
      <c r="A6" s="44"/>
      <c r="B6" s="44"/>
      <c r="C6" s="45" t="s">
        <v>17</v>
      </c>
      <c r="D6" s="46"/>
      <c r="E6" s="46"/>
      <c r="F6" s="46"/>
      <c r="G6" s="47"/>
      <c r="H6" s="17" t="s">
        <v>18</v>
      </c>
      <c r="I6" s="11">
        <v>6125</v>
      </c>
      <c r="J6" s="26"/>
      <c r="K6" s="15">
        <f t="shared" si="0"/>
        <v>0</v>
      </c>
    </row>
    <row r="7" spans="1:11" ht="21" x14ac:dyDescent="0.25">
      <c r="A7" s="44"/>
      <c r="B7" s="44"/>
      <c r="C7" s="45" t="s">
        <v>19</v>
      </c>
      <c r="D7" s="46"/>
      <c r="E7" s="46"/>
      <c r="F7" s="46"/>
      <c r="G7" s="47"/>
      <c r="H7" s="13" t="s">
        <v>20</v>
      </c>
      <c r="I7" s="11">
        <v>1776.25</v>
      </c>
      <c r="J7" s="26"/>
      <c r="K7" s="15">
        <f t="shared" si="0"/>
        <v>0</v>
      </c>
    </row>
    <row r="8" spans="1:11" ht="18" x14ac:dyDescent="0.25">
      <c r="A8" s="44"/>
      <c r="B8" s="44"/>
      <c r="C8" s="48" t="s">
        <v>21</v>
      </c>
      <c r="D8" s="57"/>
      <c r="E8" s="57"/>
      <c r="F8" s="57"/>
      <c r="G8" s="58"/>
      <c r="H8" s="35" t="s">
        <v>22</v>
      </c>
      <c r="I8" s="11">
        <v>12250</v>
      </c>
      <c r="J8" s="26"/>
      <c r="K8" s="15">
        <f t="shared" si="0"/>
        <v>0</v>
      </c>
    </row>
    <row r="9" spans="1:11" ht="18" x14ac:dyDescent="0.25">
      <c r="A9" s="44"/>
      <c r="B9" s="44"/>
      <c r="C9" s="48" t="s">
        <v>23</v>
      </c>
      <c r="D9" s="57"/>
      <c r="E9" s="57"/>
      <c r="F9" s="57"/>
      <c r="G9" s="58"/>
      <c r="H9" s="35" t="s">
        <v>22</v>
      </c>
      <c r="I9" s="14">
        <f>D2</f>
        <v>6125</v>
      </c>
      <c r="J9" s="26"/>
      <c r="K9" s="15">
        <f t="shared" si="0"/>
        <v>0</v>
      </c>
    </row>
    <row r="10" spans="1:11" ht="18" x14ac:dyDescent="0.25">
      <c r="A10" s="44"/>
      <c r="B10" s="44"/>
      <c r="C10" s="45" t="s">
        <v>24</v>
      </c>
      <c r="D10" s="46"/>
      <c r="E10" s="46"/>
      <c r="F10" s="46"/>
      <c r="G10" s="47"/>
      <c r="H10" s="17" t="s">
        <v>20</v>
      </c>
      <c r="I10" s="19">
        <v>500</v>
      </c>
      <c r="J10" s="26"/>
      <c r="K10" s="15">
        <f t="shared" si="0"/>
        <v>0</v>
      </c>
    </row>
    <row r="11" spans="1:11" ht="18" x14ac:dyDescent="0.25">
      <c r="A11" s="44"/>
      <c r="B11" s="44"/>
      <c r="C11" s="48" t="s">
        <v>25</v>
      </c>
      <c r="D11" s="49"/>
      <c r="E11" s="49"/>
      <c r="F11" s="49"/>
      <c r="G11" s="49"/>
      <c r="H11" s="16" t="s">
        <v>26</v>
      </c>
      <c r="I11" s="19">
        <v>1</v>
      </c>
      <c r="J11" s="26"/>
      <c r="K11" s="15">
        <f t="shared" si="0"/>
        <v>0</v>
      </c>
    </row>
    <row r="12" spans="1:11" ht="18" x14ac:dyDescent="0.25">
      <c r="A12" s="44"/>
      <c r="B12" s="44"/>
      <c r="C12" s="50" t="s">
        <v>27</v>
      </c>
      <c r="D12" s="51"/>
      <c r="E12" s="51"/>
      <c r="F12" s="51"/>
      <c r="G12" s="51"/>
      <c r="H12" s="51"/>
      <c r="I12" s="51"/>
      <c r="J12" s="52"/>
      <c r="K12" s="15">
        <f>SUM(K3:K11)</f>
        <v>0</v>
      </c>
    </row>
    <row r="13" spans="1:11" ht="18" x14ac:dyDescent="0.25">
      <c r="A13" s="1" t="s">
        <v>0</v>
      </c>
      <c r="B13" s="1" t="s">
        <v>1</v>
      </c>
      <c r="C13" s="1" t="s">
        <v>2</v>
      </c>
      <c r="D13" s="2" t="s">
        <v>3</v>
      </c>
      <c r="E13" s="2" t="s">
        <v>4</v>
      </c>
      <c r="F13" s="3" t="s">
        <v>5</v>
      </c>
      <c r="G13" s="4" t="s">
        <v>6</v>
      </c>
      <c r="H13" s="4" t="s">
        <v>7</v>
      </c>
      <c r="I13" s="4" t="s">
        <v>8</v>
      </c>
      <c r="J13" s="5" t="s">
        <v>9</v>
      </c>
      <c r="K13" s="22" t="s">
        <v>10</v>
      </c>
    </row>
    <row r="14" spans="1:11" ht="18" x14ac:dyDescent="0.25">
      <c r="A14" s="53" t="s">
        <v>11</v>
      </c>
      <c r="B14" s="53" t="s">
        <v>28</v>
      </c>
      <c r="C14" s="7" t="s">
        <v>71</v>
      </c>
      <c r="D14" s="8">
        <v>2144</v>
      </c>
      <c r="E14" s="9">
        <f>D14/5280</f>
        <v>0.40606060606060607</v>
      </c>
      <c r="F14" s="10">
        <v>20</v>
      </c>
      <c r="G14" s="11">
        <f>D14*F14/9</f>
        <v>4764.4444444444443</v>
      </c>
      <c r="H14" s="11"/>
      <c r="I14" s="10"/>
      <c r="J14" s="26"/>
      <c r="K14" s="12"/>
    </row>
    <row r="15" spans="1:11" ht="18" x14ac:dyDescent="0.25">
      <c r="A15" s="54"/>
      <c r="B15" s="54"/>
      <c r="C15" s="45" t="s">
        <v>29</v>
      </c>
      <c r="D15" s="46"/>
      <c r="E15" s="46"/>
      <c r="F15" s="46"/>
      <c r="G15" s="47"/>
      <c r="H15" s="13" t="s">
        <v>13</v>
      </c>
      <c r="I15" s="14">
        <v>1</v>
      </c>
      <c r="J15" s="26"/>
      <c r="K15" s="15">
        <f t="shared" ref="K15:K20" si="1">J15*I15</f>
        <v>0</v>
      </c>
    </row>
    <row r="16" spans="1:11" ht="18" x14ac:dyDescent="0.25">
      <c r="A16" s="54"/>
      <c r="B16" s="54"/>
      <c r="C16" s="45" t="s">
        <v>14</v>
      </c>
      <c r="D16" s="46"/>
      <c r="E16" s="46"/>
      <c r="F16" s="46"/>
      <c r="G16" s="47"/>
      <c r="H16" s="17" t="s">
        <v>15</v>
      </c>
      <c r="I16" s="14">
        <v>4764.4444444444443</v>
      </c>
      <c r="J16" s="26"/>
      <c r="K16" s="15">
        <f t="shared" si="1"/>
        <v>0</v>
      </c>
    </row>
    <row r="17" spans="1:11" ht="18" x14ac:dyDescent="0.25">
      <c r="A17" s="54"/>
      <c r="B17" s="54"/>
      <c r="C17" s="45" t="s">
        <v>16</v>
      </c>
      <c r="D17" s="46"/>
      <c r="E17" s="46"/>
      <c r="F17" s="46"/>
      <c r="G17" s="47"/>
      <c r="H17" s="17" t="s">
        <v>15</v>
      </c>
      <c r="I17" s="14">
        <v>4764.4444444444443</v>
      </c>
      <c r="J17" s="26"/>
      <c r="K17" s="15">
        <f t="shared" si="1"/>
        <v>0</v>
      </c>
    </row>
    <row r="18" spans="1:11" ht="18" x14ac:dyDescent="0.25">
      <c r="A18" s="54"/>
      <c r="B18" s="54"/>
      <c r="C18" s="45" t="s">
        <v>17</v>
      </c>
      <c r="D18" s="46"/>
      <c r="E18" s="46"/>
      <c r="F18" s="46"/>
      <c r="G18" s="47"/>
      <c r="H18" s="17" t="s">
        <v>18</v>
      </c>
      <c r="I18" s="14">
        <v>2144</v>
      </c>
      <c r="J18" s="26"/>
      <c r="K18" s="15">
        <f t="shared" si="1"/>
        <v>0</v>
      </c>
    </row>
    <row r="19" spans="1:11" ht="21" x14ac:dyDescent="0.25">
      <c r="A19" s="54"/>
      <c r="B19" s="54"/>
      <c r="C19" s="45" t="s">
        <v>30</v>
      </c>
      <c r="D19" s="46"/>
      <c r="E19" s="46"/>
      <c r="F19" s="46"/>
      <c r="G19" s="47"/>
      <c r="H19" s="13" t="s">
        <v>20</v>
      </c>
      <c r="I19" s="14">
        <v>550.43771043771039</v>
      </c>
      <c r="J19" s="26"/>
      <c r="K19" s="15">
        <f t="shared" si="1"/>
        <v>0</v>
      </c>
    </row>
    <row r="20" spans="1:11" ht="18" x14ac:dyDescent="0.25">
      <c r="A20" s="54"/>
      <c r="B20" s="54"/>
      <c r="C20" s="45" t="s">
        <v>31</v>
      </c>
      <c r="D20" s="46"/>
      <c r="E20" s="46"/>
      <c r="F20" s="46"/>
      <c r="G20" s="47"/>
      <c r="H20" s="17" t="s">
        <v>20</v>
      </c>
      <c r="I20" s="14">
        <v>27.070707070707069</v>
      </c>
      <c r="J20" s="26"/>
      <c r="K20" s="15">
        <f t="shared" si="1"/>
        <v>0</v>
      </c>
    </row>
    <row r="21" spans="1:11" ht="18" x14ac:dyDescent="0.25">
      <c r="A21" s="55"/>
      <c r="B21" s="55"/>
      <c r="C21" s="45" t="s">
        <v>32</v>
      </c>
      <c r="D21" s="46"/>
      <c r="E21" s="46"/>
      <c r="F21" s="46"/>
      <c r="G21" s="47"/>
      <c r="H21" s="17" t="s">
        <v>26</v>
      </c>
      <c r="I21" s="14">
        <v>1</v>
      </c>
      <c r="J21" s="26"/>
      <c r="K21" s="15">
        <f>I21*J21</f>
        <v>0</v>
      </c>
    </row>
    <row r="22" spans="1:11" ht="18" x14ac:dyDescent="0.25">
      <c r="A22" s="23"/>
      <c r="B22" s="23"/>
      <c r="C22" s="21" t="s">
        <v>27</v>
      </c>
      <c r="D22" s="24"/>
      <c r="E22" s="24"/>
      <c r="F22" s="24"/>
      <c r="G22" s="24"/>
      <c r="H22" s="24"/>
      <c r="I22" s="24"/>
      <c r="J22" s="33"/>
      <c r="K22" s="15">
        <f>SUM(K15:K21)</f>
        <v>0</v>
      </c>
    </row>
    <row r="23" spans="1:11" ht="18" x14ac:dyDescent="0.25">
      <c r="A23" s="1" t="s">
        <v>0</v>
      </c>
      <c r="B23" s="1" t="s">
        <v>1</v>
      </c>
      <c r="C23" s="1" t="s">
        <v>2</v>
      </c>
      <c r="D23" s="2" t="s">
        <v>3</v>
      </c>
      <c r="E23" s="2" t="s">
        <v>4</v>
      </c>
      <c r="F23" s="3" t="s">
        <v>5</v>
      </c>
      <c r="G23" s="4" t="s">
        <v>6</v>
      </c>
      <c r="H23" s="4" t="s">
        <v>7</v>
      </c>
      <c r="I23" s="4" t="s">
        <v>8</v>
      </c>
      <c r="J23" s="5" t="s">
        <v>9</v>
      </c>
      <c r="K23" s="22" t="s">
        <v>10</v>
      </c>
    </row>
    <row r="24" spans="1:11" ht="18" x14ac:dyDescent="0.25">
      <c r="A24" s="53" t="s">
        <v>11</v>
      </c>
      <c r="B24" s="53" t="s">
        <v>33</v>
      </c>
      <c r="C24" s="7" t="s">
        <v>63</v>
      </c>
      <c r="D24" s="8">
        <v>2608</v>
      </c>
      <c r="E24" s="9">
        <f>D24/5280</f>
        <v>0.49393939393939396</v>
      </c>
      <c r="F24" s="10">
        <v>20</v>
      </c>
      <c r="G24" s="11">
        <f>D24*F24/9</f>
        <v>5795.5555555555557</v>
      </c>
      <c r="H24" s="11"/>
      <c r="I24" s="10"/>
      <c r="J24" s="26"/>
      <c r="K24" s="12"/>
    </row>
    <row r="25" spans="1:11" ht="18" x14ac:dyDescent="0.25">
      <c r="A25" s="54"/>
      <c r="B25" s="54"/>
      <c r="C25" s="45" t="s">
        <v>29</v>
      </c>
      <c r="D25" s="46"/>
      <c r="E25" s="46"/>
      <c r="F25" s="46"/>
      <c r="G25" s="47"/>
      <c r="H25" s="13" t="s">
        <v>13</v>
      </c>
      <c r="I25" s="14">
        <v>1</v>
      </c>
      <c r="J25" s="26"/>
      <c r="K25" s="15">
        <f t="shared" ref="K25:K31" si="2">J25*I25</f>
        <v>0</v>
      </c>
    </row>
    <row r="26" spans="1:11" ht="18" x14ac:dyDescent="0.25">
      <c r="A26" s="54"/>
      <c r="B26" s="54"/>
      <c r="C26" s="45" t="s">
        <v>14</v>
      </c>
      <c r="D26" s="46"/>
      <c r="E26" s="46"/>
      <c r="F26" s="46"/>
      <c r="G26" s="47"/>
      <c r="H26" s="17" t="s">
        <v>15</v>
      </c>
      <c r="I26" s="14">
        <v>5795.5555555555566</v>
      </c>
      <c r="J26" s="26"/>
      <c r="K26" s="15">
        <f t="shared" si="2"/>
        <v>0</v>
      </c>
    </row>
    <row r="27" spans="1:11" ht="18" x14ac:dyDescent="0.25">
      <c r="A27" s="54"/>
      <c r="B27" s="54"/>
      <c r="C27" s="45" t="s">
        <v>16</v>
      </c>
      <c r="D27" s="46"/>
      <c r="E27" s="46"/>
      <c r="F27" s="46"/>
      <c r="G27" s="47"/>
      <c r="H27" s="17" t="s">
        <v>15</v>
      </c>
      <c r="I27" s="14">
        <v>5795.5555555555566</v>
      </c>
      <c r="J27" s="26"/>
      <c r="K27" s="15">
        <f t="shared" si="2"/>
        <v>0</v>
      </c>
    </row>
    <row r="28" spans="1:11" ht="18" x14ac:dyDescent="0.25">
      <c r="A28" s="54"/>
      <c r="B28" s="54"/>
      <c r="C28" s="45" t="s">
        <v>17</v>
      </c>
      <c r="D28" s="46"/>
      <c r="E28" s="46"/>
      <c r="F28" s="46"/>
      <c r="G28" s="47"/>
      <c r="H28" s="17" t="s">
        <v>18</v>
      </c>
      <c r="I28" s="14">
        <v>2608.0000000000005</v>
      </c>
      <c r="J28" s="26"/>
      <c r="K28" s="15">
        <f t="shared" si="2"/>
        <v>0</v>
      </c>
    </row>
    <row r="29" spans="1:11" ht="21" x14ac:dyDescent="0.25">
      <c r="A29" s="54"/>
      <c r="B29" s="54"/>
      <c r="C29" s="45" t="s">
        <v>30</v>
      </c>
      <c r="D29" s="46"/>
      <c r="E29" s="46"/>
      <c r="F29" s="46"/>
      <c r="G29" s="47"/>
      <c r="H29" s="13" t="s">
        <v>20</v>
      </c>
      <c r="I29" s="14">
        <v>669.56228956228961</v>
      </c>
      <c r="J29" s="26"/>
      <c r="K29" s="15">
        <f t="shared" si="2"/>
        <v>0</v>
      </c>
    </row>
    <row r="30" spans="1:11" ht="18" x14ac:dyDescent="0.25">
      <c r="A30" s="54"/>
      <c r="B30" s="54"/>
      <c r="C30" s="45" t="s">
        <v>31</v>
      </c>
      <c r="D30" s="46"/>
      <c r="E30" s="46"/>
      <c r="F30" s="46"/>
      <c r="G30" s="47"/>
      <c r="H30" s="17" t="s">
        <v>20</v>
      </c>
      <c r="I30" s="14">
        <v>32.929292929292934</v>
      </c>
      <c r="J30" s="26"/>
      <c r="K30" s="15">
        <f t="shared" si="2"/>
        <v>0</v>
      </c>
    </row>
    <row r="31" spans="1:11" ht="18" x14ac:dyDescent="0.25">
      <c r="A31" s="55"/>
      <c r="B31" s="55"/>
      <c r="C31" s="45" t="s">
        <v>32</v>
      </c>
      <c r="D31" s="46"/>
      <c r="E31" s="46"/>
      <c r="F31" s="46"/>
      <c r="G31" s="47"/>
      <c r="H31" s="17" t="s">
        <v>26</v>
      </c>
      <c r="I31" s="14">
        <v>1</v>
      </c>
      <c r="J31" s="26"/>
      <c r="K31" s="15">
        <f t="shared" si="2"/>
        <v>0</v>
      </c>
    </row>
    <row r="32" spans="1:11" ht="18" x14ac:dyDescent="0.25">
      <c r="A32" s="23"/>
      <c r="B32" s="23"/>
      <c r="C32" s="21" t="s">
        <v>27</v>
      </c>
      <c r="D32" s="24"/>
      <c r="E32" s="24"/>
      <c r="F32" s="24"/>
      <c r="G32" s="24"/>
      <c r="H32" s="24"/>
      <c r="I32" s="24"/>
      <c r="J32" s="33"/>
      <c r="K32" s="15">
        <f>SUM(K25:K31)</f>
        <v>0</v>
      </c>
    </row>
    <row r="33" spans="1:11" ht="18" x14ac:dyDescent="0.25">
      <c r="A33" s="1" t="s">
        <v>0</v>
      </c>
      <c r="B33" s="1" t="s">
        <v>1</v>
      </c>
      <c r="C33" s="1" t="s">
        <v>2</v>
      </c>
      <c r="D33" s="2" t="s">
        <v>3</v>
      </c>
      <c r="E33" s="2" t="s">
        <v>4</v>
      </c>
      <c r="F33" s="3" t="s">
        <v>5</v>
      </c>
      <c r="G33" s="4" t="s">
        <v>6</v>
      </c>
      <c r="H33" s="4" t="s">
        <v>7</v>
      </c>
      <c r="I33" s="4" t="s">
        <v>8</v>
      </c>
      <c r="J33" s="5" t="s">
        <v>9</v>
      </c>
      <c r="K33" s="22" t="s">
        <v>10</v>
      </c>
    </row>
    <row r="34" spans="1:11" ht="18" x14ac:dyDescent="0.25">
      <c r="A34" s="53" t="s">
        <v>11</v>
      </c>
      <c r="B34" s="53">
        <v>3</v>
      </c>
      <c r="C34" s="7" t="s">
        <v>62</v>
      </c>
      <c r="D34" s="8">
        <v>1246</v>
      </c>
      <c r="E34" s="9">
        <v>0.23598484848484849</v>
      </c>
      <c r="F34" s="10">
        <v>20</v>
      </c>
      <c r="G34" s="11">
        <v>2768.8888888888887</v>
      </c>
      <c r="H34" s="11"/>
      <c r="I34" s="10"/>
      <c r="J34" s="26"/>
      <c r="K34" s="12"/>
    </row>
    <row r="35" spans="1:11" ht="18" x14ac:dyDescent="0.25">
      <c r="A35" s="54"/>
      <c r="B35" s="54"/>
      <c r="C35" s="45" t="s">
        <v>34</v>
      </c>
      <c r="D35" s="46"/>
      <c r="E35" s="46"/>
      <c r="F35" s="46"/>
      <c r="G35" s="47"/>
      <c r="H35" s="13" t="s">
        <v>13</v>
      </c>
      <c r="I35" s="14">
        <v>1</v>
      </c>
      <c r="J35" s="26"/>
      <c r="K35" s="15">
        <f t="shared" ref="K35:K41" si="3">J35*I35</f>
        <v>0</v>
      </c>
    </row>
    <row r="36" spans="1:11" ht="18" x14ac:dyDescent="0.25">
      <c r="A36" s="54"/>
      <c r="B36" s="54"/>
      <c r="C36" s="45" t="s">
        <v>35</v>
      </c>
      <c r="D36" s="46"/>
      <c r="E36" s="46"/>
      <c r="F36" s="46"/>
      <c r="G36" s="47"/>
      <c r="H36" s="17" t="s">
        <v>15</v>
      </c>
      <c r="I36" s="14">
        <v>2769.1578436134046</v>
      </c>
      <c r="J36" s="26"/>
      <c r="K36" s="15">
        <f t="shared" si="3"/>
        <v>0</v>
      </c>
    </row>
    <row r="37" spans="1:11" ht="18" x14ac:dyDescent="0.25">
      <c r="A37" s="54"/>
      <c r="B37" s="54"/>
      <c r="C37" s="45" t="s">
        <v>16</v>
      </c>
      <c r="D37" s="46"/>
      <c r="E37" s="46"/>
      <c r="F37" s="46"/>
      <c r="G37" s="47"/>
      <c r="H37" s="17" t="s">
        <v>15</v>
      </c>
      <c r="I37" s="14">
        <v>2769.1578436134046</v>
      </c>
      <c r="J37" s="26"/>
      <c r="K37" s="15">
        <f t="shared" si="3"/>
        <v>0</v>
      </c>
    </row>
    <row r="38" spans="1:11" ht="18" x14ac:dyDescent="0.25">
      <c r="A38" s="54"/>
      <c r="B38" s="54"/>
      <c r="C38" s="45" t="s">
        <v>17</v>
      </c>
      <c r="D38" s="46"/>
      <c r="E38" s="46"/>
      <c r="F38" s="46"/>
      <c r="G38" s="47"/>
      <c r="H38" s="17" t="s">
        <v>18</v>
      </c>
      <c r="I38" s="14">
        <v>1246</v>
      </c>
      <c r="J38" s="26"/>
      <c r="K38" s="15">
        <f t="shared" si="3"/>
        <v>0</v>
      </c>
    </row>
    <row r="39" spans="1:11" ht="18" x14ac:dyDescent="0.25">
      <c r="A39" s="54"/>
      <c r="B39" s="54"/>
      <c r="C39" s="45" t="s">
        <v>36</v>
      </c>
      <c r="D39" s="46"/>
      <c r="E39" s="46"/>
      <c r="F39" s="46"/>
      <c r="G39" s="47"/>
      <c r="H39" s="13" t="s">
        <v>20</v>
      </c>
      <c r="I39" s="14">
        <v>363</v>
      </c>
      <c r="J39" s="26"/>
      <c r="K39" s="15">
        <f t="shared" si="3"/>
        <v>0</v>
      </c>
    </row>
    <row r="40" spans="1:11" ht="18" x14ac:dyDescent="0.25">
      <c r="A40" s="54"/>
      <c r="B40" s="54"/>
      <c r="C40" s="45" t="s">
        <v>31</v>
      </c>
      <c r="D40" s="46"/>
      <c r="E40" s="46"/>
      <c r="F40" s="46"/>
      <c r="G40" s="47"/>
      <c r="H40" s="17" t="s">
        <v>20</v>
      </c>
      <c r="I40" s="14">
        <v>18.154443904808161</v>
      </c>
      <c r="J40" s="26"/>
      <c r="K40" s="15">
        <f t="shared" si="3"/>
        <v>0</v>
      </c>
    </row>
    <row r="41" spans="1:11" ht="18" x14ac:dyDescent="0.25">
      <c r="A41" s="55"/>
      <c r="B41" s="55"/>
      <c r="C41" s="45" t="s">
        <v>32</v>
      </c>
      <c r="D41" s="46"/>
      <c r="E41" s="46"/>
      <c r="F41" s="46"/>
      <c r="G41" s="47"/>
      <c r="H41" s="17" t="s">
        <v>26</v>
      </c>
      <c r="I41" s="14">
        <v>1</v>
      </c>
      <c r="J41" s="26"/>
      <c r="K41" s="15">
        <f t="shared" si="3"/>
        <v>0</v>
      </c>
    </row>
    <row r="42" spans="1:11" ht="18" x14ac:dyDescent="0.25">
      <c r="A42" s="23"/>
      <c r="B42" s="23"/>
      <c r="C42" s="21" t="s">
        <v>27</v>
      </c>
      <c r="D42" s="24"/>
      <c r="E42" s="24"/>
      <c r="F42" s="24"/>
      <c r="G42" s="24"/>
      <c r="H42" s="24"/>
      <c r="I42" s="24"/>
      <c r="J42" s="33"/>
      <c r="K42" s="15">
        <f>SUM(K35:K41)</f>
        <v>0</v>
      </c>
    </row>
    <row r="43" spans="1:11" ht="18" x14ac:dyDescent="0.25">
      <c r="A43" s="1" t="s">
        <v>0</v>
      </c>
      <c r="B43" s="1" t="s">
        <v>1</v>
      </c>
      <c r="C43" s="1" t="s">
        <v>2</v>
      </c>
      <c r="D43" s="2" t="s">
        <v>3</v>
      </c>
      <c r="E43" s="2" t="s">
        <v>4</v>
      </c>
      <c r="F43" s="3" t="s">
        <v>5</v>
      </c>
      <c r="G43" s="4" t="s">
        <v>6</v>
      </c>
      <c r="H43" s="4" t="s">
        <v>7</v>
      </c>
      <c r="I43" s="4" t="s">
        <v>8</v>
      </c>
      <c r="J43" s="5" t="s">
        <v>9</v>
      </c>
      <c r="K43" s="22" t="s">
        <v>10</v>
      </c>
    </row>
    <row r="44" spans="1:11" ht="18" x14ac:dyDescent="0.25">
      <c r="A44" s="53" t="s">
        <v>11</v>
      </c>
      <c r="B44" s="53">
        <v>4</v>
      </c>
      <c r="C44" s="7" t="s">
        <v>64</v>
      </c>
      <c r="D44" s="8">
        <v>813</v>
      </c>
      <c r="E44" s="9">
        <v>0.15397727272727274</v>
      </c>
      <c r="F44" s="10">
        <v>20</v>
      </c>
      <c r="G44" s="11">
        <v>1806.6666666666667</v>
      </c>
      <c r="H44" s="11"/>
      <c r="I44" s="10"/>
      <c r="J44" s="26"/>
      <c r="K44" s="12"/>
    </row>
    <row r="45" spans="1:11" ht="18" x14ac:dyDescent="0.25">
      <c r="A45" s="54"/>
      <c r="B45" s="54"/>
      <c r="C45" s="45" t="s">
        <v>34</v>
      </c>
      <c r="D45" s="46"/>
      <c r="E45" s="46"/>
      <c r="F45" s="46"/>
      <c r="G45" s="47"/>
      <c r="H45" s="13" t="s">
        <v>13</v>
      </c>
      <c r="I45" s="14">
        <v>1</v>
      </c>
      <c r="J45" s="26"/>
      <c r="K45" s="15">
        <f t="shared" ref="K45:K51" si="4">J45*I45</f>
        <v>0</v>
      </c>
    </row>
    <row r="46" spans="1:11" ht="18" x14ac:dyDescent="0.25">
      <c r="A46" s="54"/>
      <c r="B46" s="54"/>
      <c r="C46" s="45" t="s">
        <v>35</v>
      </c>
      <c r="D46" s="46"/>
      <c r="E46" s="46"/>
      <c r="F46" s="46"/>
      <c r="G46" s="47"/>
      <c r="H46" s="17" t="s">
        <v>15</v>
      </c>
      <c r="I46" s="14">
        <v>1806.8421563865954</v>
      </c>
      <c r="J46" s="26"/>
      <c r="K46" s="15">
        <f t="shared" si="4"/>
        <v>0</v>
      </c>
    </row>
    <row r="47" spans="1:11" ht="18" x14ac:dyDescent="0.25">
      <c r="A47" s="54"/>
      <c r="B47" s="54"/>
      <c r="C47" s="45" t="s">
        <v>16</v>
      </c>
      <c r="D47" s="46"/>
      <c r="E47" s="46"/>
      <c r="F47" s="46"/>
      <c r="G47" s="47"/>
      <c r="H47" s="17" t="s">
        <v>15</v>
      </c>
      <c r="I47" s="14">
        <v>1806.8421563865954</v>
      </c>
      <c r="J47" s="26"/>
      <c r="K47" s="15">
        <f t="shared" si="4"/>
        <v>0</v>
      </c>
    </row>
    <row r="48" spans="1:11" ht="18" x14ac:dyDescent="0.25">
      <c r="A48" s="54"/>
      <c r="B48" s="54"/>
      <c r="C48" s="45" t="s">
        <v>17</v>
      </c>
      <c r="D48" s="46"/>
      <c r="E48" s="46"/>
      <c r="F48" s="46"/>
      <c r="G48" s="47"/>
      <c r="H48" s="17" t="s">
        <v>18</v>
      </c>
      <c r="I48" s="14">
        <v>813</v>
      </c>
      <c r="J48" s="26"/>
      <c r="K48" s="15">
        <f t="shared" si="4"/>
        <v>0</v>
      </c>
    </row>
    <row r="49" spans="1:11" ht="18" x14ac:dyDescent="0.25">
      <c r="A49" s="54"/>
      <c r="B49" s="54"/>
      <c r="C49" s="45" t="s">
        <v>36</v>
      </c>
      <c r="D49" s="46"/>
      <c r="E49" s="46"/>
      <c r="F49" s="46"/>
      <c r="G49" s="47"/>
      <c r="H49" s="13" t="s">
        <v>20</v>
      </c>
      <c r="I49" s="14">
        <v>237</v>
      </c>
      <c r="J49" s="26"/>
      <c r="K49" s="15">
        <f t="shared" si="4"/>
        <v>0</v>
      </c>
    </row>
    <row r="50" spans="1:11" ht="18" x14ac:dyDescent="0.25">
      <c r="A50" s="54"/>
      <c r="B50" s="54"/>
      <c r="C50" s="45" t="s">
        <v>31</v>
      </c>
      <c r="D50" s="46"/>
      <c r="E50" s="46"/>
      <c r="F50" s="46"/>
      <c r="G50" s="47"/>
      <c r="H50" s="17" t="s">
        <v>20</v>
      </c>
      <c r="I50" s="14">
        <v>11.84555609519184</v>
      </c>
      <c r="J50" s="26"/>
      <c r="K50" s="15">
        <f t="shared" si="4"/>
        <v>0</v>
      </c>
    </row>
    <row r="51" spans="1:11" ht="18" x14ac:dyDescent="0.25">
      <c r="A51" s="55"/>
      <c r="B51" s="55"/>
      <c r="C51" s="45" t="s">
        <v>32</v>
      </c>
      <c r="D51" s="46"/>
      <c r="E51" s="46"/>
      <c r="F51" s="46"/>
      <c r="G51" s="47"/>
      <c r="H51" s="17" t="s">
        <v>26</v>
      </c>
      <c r="I51" s="14">
        <v>1</v>
      </c>
      <c r="J51" s="26"/>
      <c r="K51" s="15">
        <f t="shared" si="4"/>
        <v>0</v>
      </c>
    </row>
    <row r="52" spans="1:11" ht="18" x14ac:dyDescent="0.25">
      <c r="A52" s="23"/>
      <c r="B52" s="23"/>
      <c r="C52" s="21" t="s">
        <v>27</v>
      </c>
      <c r="D52" s="24"/>
      <c r="E52" s="24"/>
      <c r="F52" s="24"/>
      <c r="G52" s="24"/>
      <c r="H52" s="24"/>
      <c r="I52" s="24"/>
      <c r="J52" s="33"/>
      <c r="K52" s="15">
        <f>SUM(K45:K51)</f>
        <v>0</v>
      </c>
    </row>
    <row r="53" spans="1:11" ht="18" x14ac:dyDescent="0.25">
      <c r="A53" s="1" t="s">
        <v>0</v>
      </c>
      <c r="B53" s="1" t="s">
        <v>1</v>
      </c>
      <c r="C53" s="1" t="s">
        <v>2</v>
      </c>
      <c r="D53" s="2" t="s">
        <v>3</v>
      </c>
      <c r="E53" s="2" t="s">
        <v>4</v>
      </c>
      <c r="F53" s="3" t="s">
        <v>5</v>
      </c>
      <c r="G53" s="4" t="s">
        <v>6</v>
      </c>
      <c r="H53" s="4" t="s">
        <v>7</v>
      </c>
      <c r="I53" s="4" t="s">
        <v>8</v>
      </c>
      <c r="J53" s="5" t="s">
        <v>9</v>
      </c>
      <c r="K53" s="6" t="s">
        <v>10</v>
      </c>
    </row>
    <row r="54" spans="1:11" ht="18" x14ac:dyDescent="0.25">
      <c r="A54" s="43" t="s">
        <v>11</v>
      </c>
      <c r="B54" s="43">
        <v>5</v>
      </c>
      <c r="C54" s="7" t="s">
        <v>65</v>
      </c>
      <c r="D54" s="8">
        <v>2777.28</v>
      </c>
      <c r="E54" s="9">
        <v>0.52600000000000002</v>
      </c>
      <c r="F54" s="10">
        <v>24</v>
      </c>
      <c r="G54" s="11">
        <f>D54*F54/9</f>
        <v>7406.08</v>
      </c>
      <c r="H54" s="11"/>
      <c r="I54" s="10"/>
      <c r="J54" s="26"/>
      <c r="K54" s="12"/>
    </row>
    <row r="55" spans="1:11" ht="18" x14ac:dyDescent="0.25">
      <c r="A55" s="44"/>
      <c r="B55" s="44"/>
      <c r="C55" s="56" t="s">
        <v>37</v>
      </c>
      <c r="D55" s="56"/>
      <c r="E55" s="56"/>
      <c r="F55" s="56"/>
      <c r="G55" s="56"/>
      <c r="H55" s="13" t="s">
        <v>13</v>
      </c>
      <c r="I55" s="14">
        <v>1</v>
      </c>
      <c r="J55" s="26"/>
      <c r="K55" s="15">
        <f t="shared" ref="K55:K62" si="5">I55*J55</f>
        <v>0</v>
      </c>
    </row>
    <row r="56" spans="1:11" ht="18" x14ac:dyDescent="0.25">
      <c r="A56" s="44"/>
      <c r="B56" s="44"/>
      <c r="C56" s="45" t="s">
        <v>14</v>
      </c>
      <c r="D56" s="46"/>
      <c r="E56" s="46"/>
      <c r="F56" s="46"/>
      <c r="G56" s="47"/>
      <c r="H56" s="13" t="s">
        <v>15</v>
      </c>
      <c r="I56" s="11">
        <v>7406</v>
      </c>
      <c r="J56" s="26"/>
      <c r="K56" s="15">
        <f t="shared" si="5"/>
        <v>0</v>
      </c>
    </row>
    <row r="57" spans="1:11" ht="21" x14ac:dyDescent="0.25">
      <c r="A57" s="44"/>
      <c r="B57" s="44"/>
      <c r="C57" s="56" t="s">
        <v>19</v>
      </c>
      <c r="D57" s="56"/>
      <c r="E57" s="56"/>
      <c r="F57" s="56"/>
      <c r="G57" s="56"/>
      <c r="H57" s="17" t="s">
        <v>20</v>
      </c>
      <c r="I57" s="11">
        <v>805.62</v>
      </c>
      <c r="J57" s="26"/>
      <c r="K57" s="15">
        <f t="shared" si="5"/>
        <v>0</v>
      </c>
    </row>
    <row r="58" spans="1:11" ht="18" x14ac:dyDescent="0.25">
      <c r="A58" s="44"/>
      <c r="B58" s="44"/>
      <c r="C58" s="45" t="s">
        <v>16</v>
      </c>
      <c r="D58" s="46"/>
      <c r="E58" s="46"/>
      <c r="F58" s="46"/>
      <c r="G58" s="47"/>
      <c r="H58" s="18" t="s">
        <v>15</v>
      </c>
      <c r="I58" s="19">
        <v>7406</v>
      </c>
      <c r="J58" s="26"/>
      <c r="K58" s="15">
        <f t="shared" si="5"/>
        <v>0</v>
      </c>
    </row>
    <row r="59" spans="1:11" ht="18" x14ac:dyDescent="0.25">
      <c r="A59" s="44"/>
      <c r="B59" s="44"/>
      <c r="C59" s="45" t="s">
        <v>17</v>
      </c>
      <c r="D59" s="46"/>
      <c r="E59" s="46"/>
      <c r="F59" s="46"/>
      <c r="G59" s="47"/>
      <c r="H59" s="18" t="s">
        <v>18</v>
      </c>
      <c r="I59" s="19">
        <v>2777</v>
      </c>
      <c r="J59" s="26"/>
      <c r="K59" s="15">
        <f>J59*I59</f>
        <v>0</v>
      </c>
    </row>
    <row r="60" spans="1:11" ht="18" x14ac:dyDescent="0.25">
      <c r="A60" s="44"/>
      <c r="B60" s="44"/>
      <c r="C60" s="48" t="s">
        <v>38</v>
      </c>
      <c r="D60" s="57"/>
      <c r="E60" s="57"/>
      <c r="F60" s="57"/>
      <c r="G60" s="58"/>
      <c r="H60" s="18" t="s">
        <v>18</v>
      </c>
      <c r="I60" s="19">
        <v>13</v>
      </c>
      <c r="J60" s="26"/>
      <c r="K60" s="15">
        <f t="shared" si="5"/>
        <v>0</v>
      </c>
    </row>
    <row r="61" spans="1:11" ht="18" x14ac:dyDescent="0.25">
      <c r="A61" s="44"/>
      <c r="B61" s="44"/>
      <c r="C61" s="45" t="s">
        <v>24</v>
      </c>
      <c r="D61" s="46"/>
      <c r="E61" s="46"/>
      <c r="F61" s="46"/>
      <c r="G61" s="47"/>
      <c r="H61" s="18" t="s">
        <v>20</v>
      </c>
      <c r="I61" s="19">
        <v>194.39</v>
      </c>
      <c r="J61" s="26"/>
      <c r="K61" s="15">
        <f t="shared" si="5"/>
        <v>0</v>
      </c>
    </row>
    <row r="62" spans="1:11" ht="18" x14ac:dyDescent="0.25">
      <c r="A62" s="44"/>
      <c r="B62" s="44"/>
      <c r="C62" s="48" t="s">
        <v>39</v>
      </c>
      <c r="D62" s="49"/>
      <c r="E62" s="49"/>
      <c r="F62" s="49"/>
      <c r="G62" s="49"/>
      <c r="H62" s="20" t="s">
        <v>26</v>
      </c>
      <c r="I62" s="19">
        <v>1</v>
      </c>
      <c r="J62" s="26"/>
      <c r="K62" s="15">
        <f t="shared" si="5"/>
        <v>0</v>
      </c>
    </row>
    <row r="63" spans="1:11" ht="18" x14ac:dyDescent="0.25">
      <c r="A63" s="44"/>
      <c r="B63" s="44"/>
      <c r="C63" s="50" t="s">
        <v>27</v>
      </c>
      <c r="D63" s="51"/>
      <c r="E63" s="51"/>
      <c r="F63" s="51"/>
      <c r="G63" s="51"/>
      <c r="H63" s="51"/>
      <c r="I63" s="51"/>
      <c r="J63" s="52"/>
      <c r="K63" s="15">
        <f>SUM(K55:K62)</f>
        <v>0</v>
      </c>
    </row>
    <row r="64" spans="1:11" ht="44.25" x14ac:dyDescent="0.25">
      <c r="A64" s="37"/>
      <c r="B64" s="37"/>
      <c r="C64" s="30"/>
      <c r="D64" s="38"/>
      <c r="E64" s="38"/>
      <c r="F64" s="38"/>
      <c r="G64" s="38"/>
      <c r="H64" s="38"/>
      <c r="I64" s="38"/>
      <c r="J64" s="39"/>
      <c r="K64" s="32"/>
    </row>
    <row r="65" spans="1:11" ht="18" x14ac:dyDescent="0.25">
      <c r="A65" s="1" t="s">
        <v>0</v>
      </c>
      <c r="B65" s="1" t="s">
        <v>1</v>
      </c>
      <c r="C65" s="1" t="s">
        <v>2</v>
      </c>
      <c r="D65" s="2" t="s">
        <v>3</v>
      </c>
      <c r="E65" s="2" t="s">
        <v>4</v>
      </c>
      <c r="F65" s="3" t="s">
        <v>5</v>
      </c>
      <c r="G65" s="4" t="s">
        <v>6</v>
      </c>
      <c r="H65" s="4" t="s">
        <v>7</v>
      </c>
      <c r="I65" s="4" t="s">
        <v>8</v>
      </c>
      <c r="J65" s="5" t="s">
        <v>9</v>
      </c>
      <c r="K65" s="6" t="s">
        <v>10</v>
      </c>
    </row>
    <row r="66" spans="1:11" ht="18" x14ac:dyDescent="0.25">
      <c r="A66" s="43" t="s">
        <v>11</v>
      </c>
      <c r="B66" s="43">
        <v>6</v>
      </c>
      <c r="C66" s="7" t="s">
        <v>66</v>
      </c>
      <c r="D66" s="8">
        <v>5280</v>
      </c>
      <c r="E66" s="9">
        <v>1</v>
      </c>
      <c r="F66" s="10">
        <v>24</v>
      </c>
      <c r="G66" s="11">
        <f>D66*F66/9</f>
        <v>14080</v>
      </c>
      <c r="H66" s="11"/>
      <c r="I66" s="10"/>
      <c r="J66" s="26"/>
      <c r="K66" s="12"/>
    </row>
    <row r="67" spans="1:11" ht="18" x14ac:dyDescent="0.25">
      <c r="A67" s="44"/>
      <c r="B67" s="44"/>
      <c r="C67" s="56" t="s">
        <v>40</v>
      </c>
      <c r="D67" s="56"/>
      <c r="E67" s="56"/>
      <c r="F67" s="56"/>
      <c r="G67" s="56"/>
      <c r="H67" s="13" t="s">
        <v>13</v>
      </c>
      <c r="I67" s="14">
        <v>1</v>
      </c>
      <c r="J67" s="26"/>
      <c r="K67" s="15">
        <f>I67*J67</f>
        <v>0</v>
      </c>
    </row>
    <row r="68" spans="1:11" ht="18" x14ac:dyDescent="0.25">
      <c r="A68" s="44"/>
      <c r="B68" s="44"/>
      <c r="C68" s="45" t="s">
        <v>35</v>
      </c>
      <c r="D68" s="46"/>
      <c r="E68" s="46"/>
      <c r="F68" s="46"/>
      <c r="G68" s="47"/>
      <c r="H68" s="17" t="s">
        <v>15</v>
      </c>
      <c r="I68" s="11">
        <f>G66</f>
        <v>14080</v>
      </c>
      <c r="J68" s="26"/>
      <c r="K68" s="15">
        <f t="shared" ref="K68:K76" si="6">J68*I68</f>
        <v>0</v>
      </c>
    </row>
    <row r="69" spans="1:11" ht="18" x14ac:dyDescent="0.25">
      <c r="A69" s="44"/>
      <c r="B69" s="44"/>
      <c r="C69" s="45" t="s">
        <v>16</v>
      </c>
      <c r="D69" s="46"/>
      <c r="E69" s="46"/>
      <c r="F69" s="46"/>
      <c r="G69" s="47"/>
      <c r="H69" s="17" t="s">
        <v>15</v>
      </c>
      <c r="I69" s="11">
        <f>G66</f>
        <v>14080</v>
      </c>
      <c r="J69" s="26"/>
      <c r="K69" s="15">
        <f t="shared" si="6"/>
        <v>0</v>
      </c>
    </row>
    <row r="70" spans="1:11" ht="18" x14ac:dyDescent="0.25">
      <c r="A70" s="44"/>
      <c r="B70" s="44"/>
      <c r="C70" s="45" t="s">
        <v>17</v>
      </c>
      <c r="D70" s="46"/>
      <c r="E70" s="46"/>
      <c r="F70" s="46"/>
      <c r="G70" s="47"/>
      <c r="H70" s="17" t="s">
        <v>18</v>
      </c>
      <c r="I70" s="11">
        <v>5280</v>
      </c>
      <c r="J70" s="26"/>
      <c r="K70" s="15">
        <f>J70*I70</f>
        <v>0</v>
      </c>
    </row>
    <row r="71" spans="1:11" ht="21" x14ac:dyDescent="0.25">
      <c r="A71" s="44"/>
      <c r="B71" s="44"/>
      <c r="C71" s="56" t="s">
        <v>43</v>
      </c>
      <c r="D71" s="56"/>
      <c r="E71" s="56"/>
      <c r="F71" s="56"/>
      <c r="G71" s="56"/>
      <c r="H71" s="13" t="s">
        <v>20</v>
      </c>
      <c r="I71" s="11">
        <v>1980</v>
      </c>
      <c r="J71" s="26"/>
      <c r="K71" s="15">
        <f t="shared" si="6"/>
        <v>0</v>
      </c>
    </row>
    <row r="72" spans="1:11" ht="18" x14ac:dyDescent="0.25">
      <c r="A72" s="44"/>
      <c r="B72" s="44"/>
      <c r="C72" s="48" t="s">
        <v>21</v>
      </c>
      <c r="D72" s="57"/>
      <c r="E72" s="57"/>
      <c r="F72" s="57"/>
      <c r="G72" s="58"/>
      <c r="H72" s="18" t="s">
        <v>22</v>
      </c>
      <c r="I72" s="11">
        <v>12250</v>
      </c>
      <c r="J72" s="26"/>
      <c r="K72" s="15">
        <f t="shared" si="6"/>
        <v>0</v>
      </c>
    </row>
    <row r="73" spans="1:11" ht="18" x14ac:dyDescent="0.25">
      <c r="A73" s="44"/>
      <c r="B73" s="44"/>
      <c r="C73" s="48" t="s">
        <v>23</v>
      </c>
      <c r="D73" s="57"/>
      <c r="E73" s="57"/>
      <c r="F73" s="57"/>
      <c r="G73" s="58"/>
      <c r="H73" s="18" t="s">
        <v>22</v>
      </c>
      <c r="I73" s="11">
        <v>5280</v>
      </c>
      <c r="J73" s="26"/>
      <c r="K73" s="15">
        <f t="shared" si="6"/>
        <v>0</v>
      </c>
    </row>
    <row r="74" spans="1:11" ht="18" x14ac:dyDescent="0.25">
      <c r="A74" s="44"/>
      <c r="B74" s="44"/>
      <c r="C74" s="48" t="s">
        <v>41</v>
      </c>
      <c r="D74" s="57"/>
      <c r="E74" s="57"/>
      <c r="F74" s="57"/>
      <c r="G74" s="58"/>
      <c r="H74" s="18" t="s">
        <v>18</v>
      </c>
      <c r="I74" s="14">
        <v>15</v>
      </c>
      <c r="J74" s="26"/>
      <c r="K74" s="15">
        <f t="shared" si="6"/>
        <v>0</v>
      </c>
    </row>
    <row r="75" spans="1:11" ht="18" x14ac:dyDescent="0.25">
      <c r="A75" s="44"/>
      <c r="B75" s="44"/>
      <c r="C75" s="45" t="s">
        <v>24</v>
      </c>
      <c r="D75" s="46"/>
      <c r="E75" s="46"/>
      <c r="F75" s="46"/>
      <c r="G75" s="47"/>
      <c r="H75" s="17" t="s">
        <v>20</v>
      </c>
      <c r="I75" s="19">
        <v>500</v>
      </c>
      <c r="J75" s="26"/>
      <c r="K75" s="15">
        <f t="shared" si="6"/>
        <v>0</v>
      </c>
    </row>
    <row r="76" spans="1:11" ht="18" x14ac:dyDescent="0.25">
      <c r="A76" s="44"/>
      <c r="B76" s="44"/>
      <c r="C76" s="48" t="s">
        <v>25</v>
      </c>
      <c r="D76" s="49"/>
      <c r="E76" s="49"/>
      <c r="F76" s="49"/>
      <c r="G76" s="49"/>
      <c r="H76" s="20" t="s">
        <v>26</v>
      </c>
      <c r="I76" s="19">
        <v>1</v>
      </c>
      <c r="J76" s="26"/>
      <c r="K76" s="15">
        <f t="shared" si="6"/>
        <v>0</v>
      </c>
    </row>
    <row r="77" spans="1:11" ht="18" x14ac:dyDescent="0.25">
      <c r="A77" s="44"/>
      <c r="B77" s="44"/>
      <c r="C77" s="50" t="s">
        <v>27</v>
      </c>
      <c r="D77" s="59"/>
      <c r="E77" s="59"/>
      <c r="F77" s="59"/>
      <c r="G77" s="59"/>
      <c r="H77" s="59"/>
      <c r="I77" s="59"/>
      <c r="J77" s="60"/>
      <c r="K77" s="15">
        <f>SUM(K67:K76)</f>
        <v>0</v>
      </c>
    </row>
    <row r="78" spans="1:11" ht="18" x14ac:dyDescent="0.25">
      <c r="A78" s="1" t="s">
        <v>0</v>
      </c>
      <c r="B78" s="1" t="s">
        <v>1</v>
      </c>
      <c r="C78" s="1" t="s">
        <v>2</v>
      </c>
      <c r="D78" s="2" t="s">
        <v>3</v>
      </c>
      <c r="E78" s="2" t="s">
        <v>4</v>
      </c>
      <c r="F78" s="3" t="s">
        <v>5</v>
      </c>
      <c r="G78" s="4" t="s">
        <v>6</v>
      </c>
      <c r="H78" s="4" t="s">
        <v>7</v>
      </c>
      <c r="I78" s="4" t="s">
        <v>8</v>
      </c>
      <c r="J78" s="5" t="s">
        <v>9</v>
      </c>
      <c r="K78" s="22" t="s">
        <v>10</v>
      </c>
    </row>
    <row r="79" spans="1:11" ht="18" customHeight="1" x14ac:dyDescent="0.25">
      <c r="A79" s="53" t="s">
        <v>11</v>
      </c>
      <c r="B79" s="53">
        <v>7</v>
      </c>
      <c r="C79" s="7" t="s">
        <v>67</v>
      </c>
      <c r="D79" s="8">
        <v>1056</v>
      </c>
      <c r="E79" s="9">
        <v>0.19900000000000001</v>
      </c>
      <c r="F79" s="10">
        <v>24</v>
      </c>
      <c r="G79" s="11">
        <f>D79*F79/9</f>
        <v>2816</v>
      </c>
      <c r="H79" s="11"/>
      <c r="I79" s="10"/>
      <c r="J79" s="26"/>
      <c r="K79" s="26"/>
    </row>
    <row r="80" spans="1:11" ht="18" customHeight="1" x14ac:dyDescent="0.25">
      <c r="A80" s="54"/>
      <c r="B80" s="54"/>
      <c r="C80" s="56" t="s">
        <v>42</v>
      </c>
      <c r="D80" s="56"/>
      <c r="E80" s="56"/>
      <c r="F80" s="56"/>
      <c r="G80" s="56"/>
      <c r="H80" s="13" t="s">
        <v>13</v>
      </c>
      <c r="I80" s="14">
        <v>1</v>
      </c>
      <c r="J80" s="27"/>
      <c r="K80" s="28">
        <f>J80*I80</f>
        <v>0</v>
      </c>
    </row>
    <row r="81" spans="1:11" ht="18" customHeight="1" x14ac:dyDescent="0.25">
      <c r="A81" s="54"/>
      <c r="B81" s="54"/>
      <c r="C81" s="45" t="s">
        <v>35</v>
      </c>
      <c r="D81" s="46"/>
      <c r="E81" s="46"/>
      <c r="F81" s="46"/>
      <c r="G81" s="47"/>
      <c r="H81" s="17" t="s">
        <v>15</v>
      </c>
      <c r="I81" s="11">
        <f>G79</f>
        <v>2816</v>
      </c>
      <c r="J81" s="26"/>
      <c r="K81" s="28">
        <f t="shared" ref="K81:K87" si="7">J81*I81</f>
        <v>0</v>
      </c>
    </row>
    <row r="82" spans="1:11" ht="18" customHeight="1" x14ac:dyDescent="0.25">
      <c r="A82" s="54"/>
      <c r="B82" s="54"/>
      <c r="C82" s="45" t="s">
        <v>16</v>
      </c>
      <c r="D82" s="46"/>
      <c r="E82" s="46"/>
      <c r="F82" s="46"/>
      <c r="G82" s="47"/>
      <c r="H82" s="17" t="s">
        <v>15</v>
      </c>
      <c r="I82" s="11">
        <f>G79</f>
        <v>2816</v>
      </c>
      <c r="J82" s="26"/>
      <c r="K82" s="28">
        <f>J82*I82</f>
        <v>0</v>
      </c>
    </row>
    <row r="83" spans="1:11" ht="18" customHeight="1" x14ac:dyDescent="0.25">
      <c r="A83" s="54"/>
      <c r="B83" s="54"/>
      <c r="C83" s="45" t="s">
        <v>17</v>
      </c>
      <c r="D83" s="46"/>
      <c r="E83" s="46"/>
      <c r="F83" s="46"/>
      <c r="G83" s="47"/>
      <c r="H83" s="17" t="s">
        <v>18</v>
      </c>
      <c r="I83" s="11">
        <v>1056</v>
      </c>
      <c r="J83" s="26"/>
      <c r="K83" s="28">
        <f t="shared" si="7"/>
        <v>0</v>
      </c>
    </row>
    <row r="84" spans="1:11" ht="21" customHeight="1" x14ac:dyDescent="0.25">
      <c r="A84" s="54"/>
      <c r="B84" s="54"/>
      <c r="C84" s="56" t="s">
        <v>43</v>
      </c>
      <c r="D84" s="56"/>
      <c r="E84" s="56"/>
      <c r="F84" s="56"/>
      <c r="G84" s="56"/>
      <c r="H84" s="13" t="s">
        <v>20</v>
      </c>
      <c r="I84" s="11">
        <v>396</v>
      </c>
      <c r="J84" s="26"/>
      <c r="K84" s="28">
        <f t="shared" si="7"/>
        <v>0</v>
      </c>
    </row>
    <row r="85" spans="1:11" ht="18" customHeight="1" x14ac:dyDescent="0.25">
      <c r="A85" s="54"/>
      <c r="B85" s="54"/>
      <c r="C85" s="48" t="s">
        <v>44</v>
      </c>
      <c r="D85" s="57"/>
      <c r="E85" s="57"/>
      <c r="F85" s="57"/>
      <c r="G85" s="58"/>
      <c r="H85" s="17" t="s">
        <v>18</v>
      </c>
      <c r="I85" s="11">
        <v>1056</v>
      </c>
      <c r="J85" s="26"/>
      <c r="K85" s="28">
        <f t="shared" si="7"/>
        <v>0</v>
      </c>
    </row>
    <row r="86" spans="1:11" ht="18" customHeight="1" x14ac:dyDescent="0.25">
      <c r="A86" s="54"/>
      <c r="B86" s="54"/>
      <c r="C86" s="48" t="s">
        <v>41</v>
      </c>
      <c r="D86" s="57"/>
      <c r="E86" s="57"/>
      <c r="F86" s="57"/>
      <c r="G86" s="58"/>
      <c r="H86" s="17" t="s">
        <v>45</v>
      </c>
      <c r="I86" s="8">
        <v>56</v>
      </c>
      <c r="J86" s="26"/>
      <c r="K86" s="28">
        <f t="shared" si="7"/>
        <v>0</v>
      </c>
    </row>
    <row r="87" spans="1:11" ht="18" customHeight="1" x14ac:dyDescent="0.25">
      <c r="A87" s="54"/>
      <c r="B87" s="54"/>
      <c r="C87" s="48" t="s">
        <v>46</v>
      </c>
      <c r="D87" s="57"/>
      <c r="E87" s="57"/>
      <c r="F87" s="57"/>
      <c r="G87" s="58"/>
      <c r="H87" s="17" t="s">
        <v>26</v>
      </c>
      <c r="I87" s="8">
        <v>1</v>
      </c>
      <c r="J87" s="26"/>
      <c r="K87" s="28">
        <f t="shared" si="7"/>
        <v>0</v>
      </c>
    </row>
    <row r="88" spans="1:11" ht="18" customHeight="1" x14ac:dyDescent="0.25">
      <c r="A88" s="54"/>
      <c r="B88" s="54"/>
      <c r="C88" s="48" t="s">
        <v>47</v>
      </c>
      <c r="D88" s="57"/>
      <c r="E88" s="57"/>
      <c r="F88" s="57"/>
      <c r="G88" s="58"/>
      <c r="H88" s="17" t="s">
        <v>26</v>
      </c>
      <c r="I88" s="8">
        <v>2</v>
      </c>
      <c r="J88" s="26"/>
      <c r="K88" s="28">
        <f>J88*I88</f>
        <v>0</v>
      </c>
    </row>
    <row r="89" spans="1:11" ht="18" customHeight="1" x14ac:dyDescent="0.25">
      <c r="A89" s="54"/>
      <c r="B89" s="54"/>
      <c r="C89" s="48" t="s">
        <v>48</v>
      </c>
      <c r="D89" s="57"/>
      <c r="E89" s="57"/>
      <c r="F89" s="57"/>
      <c r="G89" s="58"/>
      <c r="H89" s="17" t="s">
        <v>26</v>
      </c>
      <c r="I89" s="8">
        <v>2</v>
      </c>
      <c r="J89" s="26"/>
      <c r="K89" s="28">
        <f>J89*I89</f>
        <v>0</v>
      </c>
    </row>
    <row r="90" spans="1:11" ht="18" customHeight="1" x14ac:dyDescent="0.25">
      <c r="A90" s="54"/>
      <c r="B90" s="54"/>
      <c r="C90" s="45" t="s">
        <v>32</v>
      </c>
      <c r="D90" s="46"/>
      <c r="E90" s="46"/>
      <c r="F90" s="46"/>
      <c r="G90" s="47"/>
      <c r="H90" s="17" t="s">
        <v>26</v>
      </c>
      <c r="I90" s="14">
        <v>1</v>
      </c>
      <c r="J90" s="26"/>
      <c r="K90" s="28">
        <f>J90*I90</f>
        <v>0</v>
      </c>
    </row>
    <row r="91" spans="1:11" ht="18" customHeight="1" x14ac:dyDescent="0.25">
      <c r="A91" s="55"/>
      <c r="B91" s="55"/>
      <c r="C91" s="29"/>
      <c r="D91" s="24"/>
      <c r="E91" s="24"/>
      <c r="F91" s="24"/>
      <c r="G91" s="24"/>
      <c r="H91" s="29" t="s">
        <v>49</v>
      </c>
      <c r="I91" s="24"/>
      <c r="J91" s="33"/>
      <c r="K91" s="28">
        <f>SUM(K80:K90)</f>
        <v>0</v>
      </c>
    </row>
    <row r="92" spans="1:11" ht="18" x14ac:dyDescent="0.25">
      <c r="A92" s="1" t="s">
        <v>0</v>
      </c>
      <c r="B92" s="1" t="s">
        <v>1</v>
      </c>
      <c r="C92" s="1" t="s">
        <v>2</v>
      </c>
      <c r="D92" s="2" t="s">
        <v>3</v>
      </c>
      <c r="E92" s="2" t="s">
        <v>4</v>
      </c>
      <c r="F92" s="3" t="s">
        <v>5</v>
      </c>
      <c r="G92" s="4" t="s">
        <v>6</v>
      </c>
      <c r="H92" s="4" t="s">
        <v>7</v>
      </c>
      <c r="I92" s="4" t="s">
        <v>8</v>
      </c>
      <c r="J92" s="5" t="s">
        <v>9</v>
      </c>
      <c r="K92" s="6" t="s">
        <v>10</v>
      </c>
    </row>
    <row r="93" spans="1:11" ht="18" x14ac:dyDescent="0.25">
      <c r="A93" s="43" t="s">
        <v>11</v>
      </c>
      <c r="B93" s="43">
        <v>8</v>
      </c>
      <c r="C93" s="7" t="s">
        <v>76</v>
      </c>
      <c r="D93" s="8">
        <v>7128</v>
      </c>
      <c r="E93" s="9">
        <v>1.3480000000000001</v>
      </c>
      <c r="F93" s="10">
        <v>24</v>
      </c>
      <c r="G93" s="11">
        <f>D93*F93/9</f>
        <v>19008</v>
      </c>
      <c r="H93" s="11"/>
      <c r="I93" s="10"/>
      <c r="J93" s="26"/>
      <c r="K93" s="12"/>
    </row>
    <row r="94" spans="1:11" ht="18" x14ac:dyDescent="0.25">
      <c r="A94" s="44"/>
      <c r="B94" s="44"/>
      <c r="C94" s="56" t="s">
        <v>50</v>
      </c>
      <c r="D94" s="56"/>
      <c r="E94" s="56"/>
      <c r="F94" s="56"/>
      <c r="G94" s="56"/>
      <c r="H94" s="13" t="s">
        <v>13</v>
      </c>
      <c r="I94" s="14">
        <v>1</v>
      </c>
      <c r="J94" s="26"/>
      <c r="K94" s="15">
        <f>I94*J94</f>
        <v>0</v>
      </c>
    </row>
    <row r="95" spans="1:11" ht="18" x14ac:dyDescent="0.25">
      <c r="A95" s="44"/>
      <c r="B95" s="44"/>
      <c r="C95" s="45" t="s">
        <v>35</v>
      </c>
      <c r="D95" s="46"/>
      <c r="E95" s="46"/>
      <c r="F95" s="46"/>
      <c r="G95" s="47"/>
      <c r="H95" s="17" t="s">
        <v>15</v>
      </c>
      <c r="I95" s="11">
        <f>G93</f>
        <v>19008</v>
      </c>
      <c r="J95" s="26"/>
      <c r="K95" s="15">
        <f>J95*I95</f>
        <v>0</v>
      </c>
    </row>
    <row r="96" spans="1:11" ht="18" x14ac:dyDescent="0.25">
      <c r="A96" s="44"/>
      <c r="B96" s="44"/>
      <c r="C96" s="45" t="s">
        <v>16</v>
      </c>
      <c r="D96" s="46"/>
      <c r="E96" s="46"/>
      <c r="F96" s="46"/>
      <c r="G96" s="47"/>
      <c r="H96" s="17" t="s">
        <v>15</v>
      </c>
      <c r="I96" s="11">
        <f>G93</f>
        <v>19008</v>
      </c>
      <c r="J96" s="26"/>
      <c r="K96" s="15">
        <f t="shared" ref="K96:K104" si="8">J96*I96</f>
        <v>0</v>
      </c>
    </row>
    <row r="97" spans="1:11" ht="18" x14ac:dyDescent="0.25">
      <c r="A97" s="44"/>
      <c r="B97" s="44"/>
      <c r="C97" s="45" t="s">
        <v>17</v>
      </c>
      <c r="D97" s="46"/>
      <c r="E97" s="46"/>
      <c r="F97" s="46"/>
      <c r="G97" s="47"/>
      <c r="H97" s="17" t="s">
        <v>18</v>
      </c>
      <c r="I97" s="11">
        <v>7128</v>
      </c>
      <c r="J97" s="26"/>
      <c r="K97" s="15">
        <f>J97*I97</f>
        <v>0</v>
      </c>
    </row>
    <row r="98" spans="1:11" ht="21" x14ac:dyDescent="0.25">
      <c r="A98" s="44"/>
      <c r="B98" s="44"/>
      <c r="C98" s="56" t="s">
        <v>43</v>
      </c>
      <c r="D98" s="56"/>
      <c r="E98" s="56"/>
      <c r="F98" s="56"/>
      <c r="G98" s="56"/>
      <c r="H98" s="13" t="s">
        <v>20</v>
      </c>
      <c r="I98" s="11">
        <v>2673</v>
      </c>
      <c r="J98" s="26"/>
      <c r="K98" s="15">
        <f t="shared" si="8"/>
        <v>0</v>
      </c>
    </row>
    <row r="99" spans="1:11" ht="18" x14ac:dyDescent="0.25">
      <c r="A99" s="44"/>
      <c r="B99" s="44"/>
      <c r="C99" s="48" t="s">
        <v>21</v>
      </c>
      <c r="D99" s="57"/>
      <c r="E99" s="57"/>
      <c r="F99" s="57"/>
      <c r="G99" s="58"/>
      <c r="H99" s="18" t="s">
        <v>22</v>
      </c>
      <c r="I99" s="11">
        <v>14256</v>
      </c>
      <c r="J99" s="26"/>
      <c r="K99" s="15">
        <f t="shared" si="8"/>
        <v>0</v>
      </c>
    </row>
    <row r="100" spans="1:11" ht="18" x14ac:dyDescent="0.25">
      <c r="A100" s="44"/>
      <c r="B100" s="44"/>
      <c r="C100" s="48" t="s">
        <v>23</v>
      </c>
      <c r="D100" s="57"/>
      <c r="E100" s="57"/>
      <c r="F100" s="57"/>
      <c r="G100" s="58"/>
      <c r="H100" s="18" t="s">
        <v>22</v>
      </c>
      <c r="I100" s="11">
        <v>7128</v>
      </c>
      <c r="J100" s="26"/>
      <c r="K100" s="15">
        <f t="shared" si="8"/>
        <v>0</v>
      </c>
    </row>
    <row r="101" spans="1:11" ht="18" x14ac:dyDescent="0.25">
      <c r="A101" s="44"/>
      <c r="B101" s="44"/>
      <c r="C101" s="48" t="s">
        <v>41</v>
      </c>
      <c r="D101" s="57"/>
      <c r="E101" s="57"/>
      <c r="F101" s="57"/>
      <c r="G101" s="58"/>
      <c r="H101" s="18" t="s">
        <v>18</v>
      </c>
      <c r="I101" s="14">
        <v>25</v>
      </c>
      <c r="J101" s="26"/>
      <c r="K101" s="15">
        <f t="shared" si="8"/>
        <v>0</v>
      </c>
    </row>
    <row r="102" spans="1:11" ht="18" x14ac:dyDescent="0.25">
      <c r="A102" s="44"/>
      <c r="B102" s="44"/>
      <c r="C102" s="48" t="s">
        <v>51</v>
      </c>
      <c r="D102" s="57"/>
      <c r="E102" s="57"/>
      <c r="F102" s="57"/>
      <c r="G102" s="58"/>
      <c r="H102" s="18" t="s">
        <v>26</v>
      </c>
      <c r="I102" s="14">
        <v>2</v>
      </c>
      <c r="J102" s="26"/>
      <c r="K102" s="15">
        <f t="shared" si="8"/>
        <v>0</v>
      </c>
    </row>
    <row r="103" spans="1:11" ht="18" x14ac:dyDescent="0.25">
      <c r="A103" s="44"/>
      <c r="B103" s="44"/>
      <c r="C103" s="45" t="s">
        <v>24</v>
      </c>
      <c r="D103" s="46"/>
      <c r="E103" s="46"/>
      <c r="F103" s="46"/>
      <c r="G103" s="47"/>
      <c r="H103" s="17" t="s">
        <v>20</v>
      </c>
      <c r="I103" s="19">
        <v>500</v>
      </c>
      <c r="J103" s="26"/>
      <c r="K103" s="15">
        <f t="shared" si="8"/>
        <v>0</v>
      </c>
    </row>
    <row r="104" spans="1:11" ht="18" x14ac:dyDescent="0.25">
      <c r="A104" s="44"/>
      <c r="B104" s="44"/>
      <c r="C104" s="48" t="s">
        <v>25</v>
      </c>
      <c r="D104" s="49"/>
      <c r="E104" s="49"/>
      <c r="F104" s="49"/>
      <c r="G104" s="49"/>
      <c r="H104" s="20" t="s">
        <v>26</v>
      </c>
      <c r="I104" s="19">
        <v>1</v>
      </c>
      <c r="J104" s="26"/>
      <c r="K104" s="15">
        <f t="shared" si="8"/>
        <v>0</v>
      </c>
    </row>
    <row r="105" spans="1:11" ht="18" x14ac:dyDescent="0.25">
      <c r="A105" s="44"/>
      <c r="B105" s="44"/>
      <c r="C105" s="50" t="s">
        <v>27</v>
      </c>
      <c r="D105" s="59"/>
      <c r="E105" s="59"/>
      <c r="F105" s="59"/>
      <c r="G105" s="59"/>
      <c r="H105" s="59"/>
      <c r="I105" s="59"/>
      <c r="J105" s="60"/>
      <c r="K105" s="15">
        <f>SUM(K94:K104)</f>
        <v>0</v>
      </c>
    </row>
    <row r="106" spans="1:11" ht="18" x14ac:dyDescent="0.25">
      <c r="A106" s="1" t="s">
        <v>0</v>
      </c>
      <c r="B106" s="1" t="s">
        <v>1</v>
      </c>
      <c r="C106" s="1" t="s">
        <v>2</v>
      </c>
      <c r="D106" s="2" t="s">
        <v>3</v>
      </c>
      <c r="E106" s="2" t="s">
        <v>4</v>
      </c>
      <c r="F106" s="3" t="s">
        <v>5</v>
      </c>
      <c r="G106" s="4" t="s">
        <v>6</v>
      </c>
      <c r="H106" s="4" t="s">
        <v>7</v>
      </c>
      <c r="I106" s="4" t="s">
        <v>8</v>
      </c>
      <c r="J106" s="5" t="s">
        <v>9</v>
      </c>
      <c r="K106" s="6" t="s">
        <v>10</v>
      </c>
    </row>
    <row r="107" spans="1:11" ht="18" x14ac:dyDescent="0.25">
      <c r="A107" s="43" t="s">
        <v>11</v>
      </c>
      <c r="B107" s="43">
        <v>9</v>
      </c>
      <c r="C107" s="7" t="s">
        <v>68</v>
      </c>
      <c r="D107" s="8">
        <v>5174</v>
      </c>
      <c r="E107" s="9">
        <v>0.98299999999999998</v>
      </c>
      <c r="F107" s="10">
        <v>24</v>
      </c>
      <c r="G107" s="11">
        <f>D107*F107/9</f>
        <v>13797.333333333334</v>
      </c>
      <c r="H107" s="11"/>
      <c r="I107" s="10"/>
      <c r="J107" s="26"/>
      <c r="K107" s="12"/>
    </row>
    <row r="108" spans="1:11" ht="18" x14ac:dyDescent="0.25">
      <c r="A108" s="44"/>
      <c r="B108" s="44"/>
      <c r="C108" s="56" t="s">
        <v>50</v>
      </c>
      <c r="D108" s="56"/>
      <c r="E108" s="56"/>
      <c r="F108" s="56"/>
      <c r="G108" s="56"/>
      <c r="H108" s="13" t="s">
        <v>13</v>
      </c>
      <c r="I108" s="14">
        <v>1</v>
      </c>
      <c r="J108" s="26"/>
      <c r="K108" s="15">
        <f>I108*J108</f>
        <v>0</v>
      </c>
    </row>
    <row r="109" spans="1:11" ht="18" x14ac:dyDescent="0.25">
      <c r="A109" s="44"/>
      <c r="B109" s="44"/>
      <c r="C109" s="45" t="s">
        <v>35</v>
      </c>
      <c r="D109" s="46"/>
      <c r="E109" s="46"/>
      <c r="F109" s="46"/>
      <c r="G109" s="47"/>
      <c r="H109" s="17" t="s">
        <v>15</v>
      </c>
      <c r="I109" s="11">
        <f>G107</f>
        <v>13797.333333333334</v>
      </c>
      <c r="J109" s="26"/>
      <c r="K109" s="15">
        <f>J109*I109</f>
        <v>0</v>
      </c>
    </row>
    <row r="110" spans="1:11" ht="18" x14ac:dyDescent="0.25">
      <c r="A110" s="44"/>
      <c r="B110" s="44"/>
      <c r="C110" s="45" t="s">
        <v>16</v>
      </c>
      <c r="D110" s="46"/>
      <c r="E110" s="46"/>
      <c r="F110" s="46"/>
      <c r="G110" s="47"/>
      <c r="H110" s="17" t="s">
        <v>15</v>
      </c>
      <c r="I110" s="11">
        <f>G107</f>
        <v>13797.333333333334</v>
      </c>
      <c r="J110" s="26"/>
      <c r="K110" s="15">
        <f t="shared" ref="K110:K115" si="9">J110*I110</f>
        <v>0</v>
      </c>
    </row>
    <row r="111" spans="1:11" ht="18" x14ac:dyDescent="0.25">
      <c r="A111" s="44"/>
      <c r="B111" s="44"/>
      <c r="C111" s="45" t="s">
        <v>17</v>
      </c>
      <c r="D111" s="46"/>
      <c r="E111" s="46"/>
      <c r="F111" s="46"/>
      <c r="G111" s="47"/>
      <c r="H111" s="17" t="s">
        <v>18</v>
      </c>
      <c r="I111" s="11">
        <v>5174</v>
      </c>
      <c r="J111" s="26"/>
      <c r="K111" s="15">
        <f>J111*I111</f>
        <v>0</v>
      </c>
    </row>
    <row r="112" spans="1:11" ht="21" x14ac:dyDescent="0.25">
      <c r="A112" s="44"/>
      <c r="B112" s="44"/>
      <c r="C112" s="45" t="s">
        <v>43</v>
      </c>
      <c r="D112" s="46"/>
      <c r="E112" s="46"/>
      <c r="F112" s="46"/>
      <c r="G112" s="47"/>
      <c r="H112" s="13" t="s">
        <v>20</v>
      </c>
      <c r="I112" s="11">
        <v>1940</v>
      </c>
      <c r="J112" s="26"/>
      <c r="K112" s="15">
        <f t="shared" si="9"/>
        <v>0</v>
      </c>
    </row>
    <row r="113" spans="1:11" ht="18" x14ac:dyDescent="0.25">
      <c r="A113" s="44"/>
      <c r="B113" s="44"/>
      <c r="C113" s="48" t="s">
        <v>23</v>
      </c>
      <c r="D113" s="57"/>
      <c r="E113" s="57"/>
      <c r="F113" s="57"/>
      <c r="G113" s="58"/>
      <c r="H113" s="18" t="s">
        <v>22</v>
      </c>
      <c r="I113" s="11">
        <v>5174</v>
      </c>
      <c r="J113" s="26"/>
      <c r="K113" s="15">
        <f t="shared" si="9"/>
        <v>0</v>
      </c>
    </row>
    <row r="114" spans="1:11" ht="18" x14ac:dyDescent="0.25">
      <c r="A114" s="44"/>
      <c r="B114" s="44"/>
      <c r="C114" s="45" t="s">
        <v>24</v>
      </c>
      <c r="D114" s="46"/>
      <c r="E114" s="46"/>
      <c r="F114" s="46"/>
      <c r="G114" s="47"/>
      <c r="H114" s="17" t="s">
        <v>20</v>
      </c>
      <c r="I114" s="19">
        <v>250</v>
      </c>
      <c r="J114" s="26"/>
      <c r="K114" s="15">
        <f t="shared" si="9"/>
        <v>0</v>
      </c>
    </row>
    <row r="115" spans="1:11" ht="18" x14ac:dyDescent="0.25">
      <c r="A115" s="44"/>
      <c r="B115" s="44"/>
      <c r="C115" s="48" t="s">
        <v>25</v>
      </c>
      <c r="D115" s="49"/>
      <c r="E115" s="49"/>
      <c r="F115" s="49"/>
      <c r="G115" s="49"/>
      <c r="H115" s="20" t="s">
        <v>26</v>
      </c>
      <c r="I115" s="19">
        <v>1</v>
      </c>
      <c r="J115" s="26"/>
      <c r="K115" s="15">
        <f t="shared" si="9"/>
        <v>0</v>
      </c>
    </row>
    <row r="116" spans="1:11" ht="18" x14ac:dyDescent="0.25">
      <c r="A116" s="44"/>
      <c r="B116" s="44"/>
      <c r="C116" s="50" t="s">
        <v>27</v>
      </c>
      <c r="D116" s="59"/>
      <c r="E116" s="59"/>
      <c r="F116" s="59"/>
      <c r="G116" s="59"/>
      <c r="H116" s="59"/>
      <c r="I116" s="59"/>
      <c r="J116" s="60"/>
      <c r="K116" s="15">
        <f>SUM(K108:K115)</f>
        <v>0</v>
      </c>
    </row>
    <row r="117" spans="1:11" ht="18" x14ac:dyDescent="0.25">
      <c r="A117" s="1" t="s">
        <v>0</v>
      </c>
      <c r="B117" s="1" t="s">
        <v>1</v>
      </c>
      <c r="C117" s="1" t="s">
        <v>2</v>
      </c>
      <c r="D117" s="2" t="s">
        <v>3</v>
      </c>
      <c r="E117" s="2" t="s">
        <v>4</v>
      </c>
      <c r="F117" s="3" t="s">
        <v>5</v>
      </c>
      <c r="G117" s="4" t="s">
        <v>6</v>
      </c>
      <c r="H117" s="4" t="s">
        <v>7</v>
      </c>
      <c r="I117" s="4" t="s">
        <v>8</v>
      </c>
      <c r="J117" s="5" t="s">
        <v>9</v>
      </c>
      <c r="K117" s="6" t="s">
        <v>10</v>
      </c>
    </row>
    <row r="118" spans="1:11" ht="18" x14ac:dyDescent="0.25">
      <c r="A118" s="43" t="s">
        <v>11</v>
      </c>
      <c r="B118" s="43">
        <v>10</v>
      </c>
      <c r="C118" s="7" t="s">
        <v>69</v>
      </c>
      <c r="D118" s="8">
        <v>5544</v>
      </c>
      <c r="E118" s="9">
        <v>1.0449999999999999</v>
      </c>
      <c r="F118" s="10">
        <v>24</v>
      </c>
      <c r="G118" s="11">
        <f>D118*F118/9</f>
        <v>14784</v>
      </c>
      <c r="H118" s="11"/>
      <c r="I118" s="10"/>
      <c r="J118" s="26"/>
      <c r="K118" s="12"/>
    </row>
    <row r="119" spans="1:11" ht="18" x14ac:dyDescent="0.25">
      <c r="A119" s="44"/>
      <c r="B119" s="44"/>
      <c r="C119" s="56" t="s">
        <v>50</v>
      </c>
      <c r="D119" s="56"/>
      <c r="E119" s="56"/>
      <c r="F119" s="56"/>
      <c r="G119" s="56"/>
      <c r="H119" s="13" t="s">
        <v>13</v>
      </c>
      <c r="I119" s="14">
        <v>1</v>
      </c>
      <c r="J119" s="26"/>
      <c r="K119" s="15">
        <f>I119*J119</f>
        <v>0</v>
      </c>
    </row>
    <row r="120" spans="1:11" ht="18" x14ac:dyDescent="0.25">
      <c r="A120" s="44"/>
      <c r="B120" s="44"/>
      <c r="C120" s="45" t="s">
        <v>35</v>
      </c>
      <c r="D120" s="46"/>
      <c r="E120" s="46"/>
      <c r="F120" s="46"/>
      <c r="G120" s="47"/>
      <c r="H120" s="17" t="s">
        <v>15</v>
      </c>
      <c r="I120" s="11">
        <f>G118</f>
        <v>14784</v>
      </c>
      <c r="J120" s="26"/>
      <c r="K120" s="15">
        <f>J120*I120</f>
        <v>0</v>
      </c>
    </row>
    <row r="121" spans="1:11" ht="18" x14ac:dyDescent="0.25">
      <c r="A121" s="44"/>
      <c r="B121" s="44"/>
      <c r="C121" s="45" t="s">
        <v>16</v>
      </c>
      <c r="D121" s="46"/>
      <c r="E121" s="46"/>
      <c r="F121" s="46"/>
      <c r="G121" s="47"/>
      <c r="H121" s="17" t="s">
        <v>15</v>
      </c>
      <c r="I121" s="11">
        <f>G118</f>
        <v>14784</v>
      </c>
      <c r="J121" s="26"/>
      <c r="K121" s="15">
        <f t="shared" ref="K121:K125" si="10">J121*I121</f>
        <v>0</v>
      </c>
    </row>
    <row r="122" spans="1:11" ht="18" x14ac:dyDescent="0.25">
      <c r="A122" s="44"/>
      <c r="B122" s="44"/>
      <c r="C122" s="45" t="s">
        <v>17</v>
      </c>
      <c r="D122" s="46"/>
      <c r="E122" s="46"/>
      <c r="F122" s="46"/>
      <c r="G122" s="47"/>
      <c r="H122" s="17" t="s">
        <v>18</v>
      </c>
      <c r="I122" s="11">
        <v>5544</v>
      </c>
      <c r="J122" s="26"/>
      <c r="K122" s="15">
        <f>J122*I122</f>
        <v>0</v>
      </c>
    </row>
    <row r="123" spans="1:11" ht="21" x14ac:dyDescent="0.25">
      <c r="A123" s="44"/>
      <c r="B123" s="44"/>
      <c r="C123" s="45" t="s">
        <v>43</v>
      </c>
      <c r="D123" s="46"/>
      <c r="E123" s="46"/>
      <c r="F123" s="46"/>
      <c r="G123" s="47"/>
      <c r="H123" s="13" t="s">
        <v>20</v>
      </c>
      <c r="I123" s="11">
        <v>2079</v>
      </c>
      <c r="J123" s="26"/>
      <c r="K123" s="15">
        <f t="shared" si="10"/>
        <v>0</v>
      </c>
    </row>
    <row r="124" spans="1:11" ht="18" x14ac:dyDescent="0.25">
      <c r="A124" s="44"/>
      <c r="B124" s="44"/>
      <c r="C124" s="45" t="s">
        <v>24</v>
      </c>
      <c r="D124" s="46"/>
      <c r="E124" s="46"/>
      <c r="F124" s="46"/>
      <c r="G124" s="47"/>
      <c r="H124" s="17" t="s">
        <v>20</v>
      </c>
      <c r="I124" s="19">
        <v>250</v>
      </c>
      <c r="J124" s="26"/>
      <c r="K124" s="15">
        <f t="shared" si="10"/>
        <v>0</v>
      </c>
    </row>
    <row r="125" spans="1:11" ht="18" x14ac:dyDescent="0.25">
      <c r="A125" s="44"/>
      <c r="B125" s="44"/>
      <c r="C125" s="48" t="s">
        <v>25</v>
      </c>
      <c r="D125" s="49"/>
      <c r="E125" s="49"/>
      <c r="F125" s="49"/>
      <c r="G125" s="49"/>
      <c r="H125" s="20" t="s">
        <v>26</v>
      </c>
      <c r="I125" s="19">
        <v>1</v>
      </c>
      <c r="J125" s="26"/>
      <c r="K125" s="15">
        <f t="shared" si="10"/>
        <v>0</v>
      </c>
    </row>
    <row r="126" spans="1:11" ht="18" x14ac:dyDescent="0.25">
      <c r="A126" s="44"/>
      <c r="B126" s="44"/>
      <c r="C126" s="50" t="s">
        <v>27</v>
      </c>
      <c r="D126" s="59"/>
      <c r="E126" s="59"/>
      <c r="F126" s="59"/>
      <c r="G126" s="59"/>
      <c r="H126" s="59"/>
      <c r="I126" s="59"/>
      <c r="J126" s="60"/>
      <c r="K126" s="15">
        <f>SUM(K119:K125)</f>
        <v>0</v>
      </c>
    </row>
    <row r="127" spans="1:11" ht="44.25" x14ac:dyDescent="0.25">
      <c r="A127" s="37"/>
      <c r="B127" s="37"/>
      <c r="C127" s="30"/>
      <c r="D127" s="31"/>
      <c r="E127" s="31"/>
      <c r="F127" s="31"/>
      <c r="G127" s="40"/>
      <c r="H127" s="41" t="s">
        <v>73</v>
      </c>
      <c r="I127" s="41"/>
      <c r="J127" s="42"/>
      <c r="K127" s="32">
        <f>SUM(K126,K116,K105,K91,K77,K63,K52,K42,K32,K22,N132,K12)</f>
        <v>0</v>
      </c>
    </row>
    <row r="128" spans="1:11" ht="18" x14ac:dyDescent="0.25">
      <c r="A128" s="1" t="s">
        <v>0</v>
      </c>
      <c r="B128" s="1" t="s">
        <v>1</v>
      </c>
      <c r="C128" s="1" t="s">
        <v>2</v>
      </c>
      <c r="D128" s="2" t="s">
        <v>3</v>
      </c>
      <c r="E128" s="2" t="s">
        <v>4</v>
      </c>
      <c r="F128" s="3" t="s">
        <v>5</v>
      </c>
      <c r="G128" s="4" t="s">
        <v>6</v>
      </c>
      <c r="H128" s="4" t="s">
        <v>7</v>
      </c>
      <c r="I128" s="4" t="s">
        <v>8</v>
      </c>
      <c r="J128" s="5" t="s">
        <v>9</v>
      </c>
      <c r="K128" s="6" t="s">
        <v>10</v>
      </c>
    </row>
    <row r="129" spans="1:11" ht="18" x14ac:dyDescent="0.25">
      <c r="A129" s="43" t="s">
        <v>54</v>
      </c>
      <c r="B129" s="43">
        <v>1</v>
      </c>
      <c r="C129" s="7" t="s">
        <v>53</v>
      </c>
      <c r="D129" s="8">
        <v>5544</v>
      </c>
      <c r="E129" s="9">
        <v>1.0449999999999999</v>
      </c>
      <c r="F129" s="10">
        <v>24</v>
      </c>
      <c r="G129" s="11">
        <f>D129*F129/9</f>
        <v>14784</v>
      </c>
      <c r="H129" s="11"/>
      <c r="I129" s="10"/>
      <c r="J129" s="12"/>
      <c r="K129" s="12"/>
    </row>
    <row r="130" spans="1:11" ht="18" x14ac:dyDescent="0.25">
      <c r="A130" s="44"/>
      <c r="B130" s="44"/>
      <c r="C130" s="56" t="s">
        <v>61</v>
      </c>
      <c r="D130" s="56"/>
      <c r="E130" s="56"/>
      <c r="F130" s="56"/>
      <c r="G130" s="56"/>
      <c r="H130" s="13" t="s">
        <v>13</v>
      </c>
      <c r="I130" s="14">
        <v>1</v>
      </c>
      <c r="J130" s="12"/>
      <c r="K130" s="15">
        <f>I130*J130</f>
        <v>0</v>
      </c>
    </row>
    <row r="131" spans="1:11" ht="18" x14ac:dyDescent="0.25">
      <c r="A131" s="44"/>
      <c r="B131" s="44"/>
      <c r="C131" s="45" t="s">
        <v>52</v>
      </c>
      <c r="D131" s="46"/>
      <c r="E131" s="46"/>
      <c r="F131" s="46"/>
      <c r="G131" s="47"/>
      <c r="H131" s="17" t="s">
        <v>15</v>
      </c>
      <c r="I131" s="11">
        <v>1</v>
      </c>
      <c r="J131" s="12"/>
      <c r="K131" s="15">
        <f>J131*I131</f>
        <v>0</v>
      </c>
    </row>
    <row r="132" spans="1:11" ht="18" x14ac:dyDescent="0.25">
      <c r="A132" s="44"/>
      <c r="B132" s="44"/>
      <c r="C132" s="50" t="s">
        <v>27</v>
      </c>
      <c r="D132" s="59"/>
      <c r="E132" s="59"/>
      <c r="F132" s="59"/>
      <c r="G132" s="59"/>
      <c r="H132" s="59"/>
      <c r="I132" s="59"/>
      <c r="J132" s="60"/>
      <c r="K132" s="15">
        <f>SUM(K130:K131)</f>
        <v>0</v>
      </c>
    </row>
    <row r="133" spans="1:11" ht="18" x14ac:dyDescent="0.25">
      <c r="A133" s="1" t="s">
        <v>0</v>
      </c>
      <c r="B133" s="1" t="s">
        <v>1</v>
      </c>
      <c r="C133" s="1" t="s">
        <v>2</v>
      </c>
      <c r="D133" s="2" t="s">
        <v>3</v>
      </c>
      <c r="E133" s="2" t="s">
        <v>4</v>
      </c>
      <c r="F133" s="3" t="s">
        <v>5</v>
      </c>
      <c r="G133" s="4" t="s">
        <v>6</v>
      </c>
      <c r="H133" s="4" t="s">
        <v>7</v>
      </c>
      <c r="I133" s="4" t="s">
        <v>8</v>
      </c>
      <c r="J133" s="5" t="s">
        <v>9</v>
      </c>
      <c r="K133" s="22" t="s">
        <v>10</v>
      </c>
    </row>
    <row r="134" spans="1:11" ht="36" x14ac:dyDescent="0.25">
      <c r="A134" s="43" t="s">
        <v>55</v>
      </c>
      <c r="B134" s="43">
        <v>2</v>
      </c>
      <c r="C134" s="36" t="s">
        <v>56</v>
      </c>
      <c r="D134" s="8">
        <v>14256</v>
      </c>
      <c r="E134" s="9">
        <v>2.698</v>
      </c>
      <c r="F134" s="10">
        <v>20</v>
      </c>
      <c r="G134" s="11">
        <f>D134*F134/9</f>
        <v>31680</v>
      </c>
      <c r="H134" s="11"/>
      <c r="I134" s="10"/>
      <c r="J134" s="12"/>
      <c r="K134" s="12"/>
    </row>
    <row r="135" spans="1:11" ht="18" x14ac:dyDescent="0.25">
      <c r="A135" s="44"/>
      <c r="B135" s="44"/>
      <c r="C135" s="56" t="s">
        <v>37</v>
      </c>
      <c r="D135" s="56"/>
      <c r="E135" s="56"/>
      <c r="F135" s="56"/>
      <c r="G135" s="56"/>
      <c r="H135" s="13" t="s">
        <v>13</v>
      </c>
      <c r="I135" s="14">
        <v>1</v>
      </c>
      <c r="J135" s="12"/>
      <c r="K135" s="15">
        <f t="shared" ref="K135:K141" si="11">J135*I135</f>
        <v>0</v>
      </c>
    </row>
    <row r="136" spans="1:11" ht="18" x14ac:dyDescent="0.25">
      <c r="A136" s="44"/>
      <c r="B136" s="44"/>
      <c r="C136" s="45" t="s">
        <v>14</v>
      </c>
      <c r="D136" s="46"/>
      <c r="E136" s="46"/>
      <c r="F136" s="46"/>
      <c r="G136" s="47"/>
      <c r="H136" s="17" t="s">
        <v>15</v>
      </c>
      <c r="I136" s="11">
        <f>G134</f>
        <v>31680</v>
      </c>
      <c r="J136" s="12"/>
      <c r="K136" s="15">
        <f t="shared" si="11"/>
        <v>0</v>
      </c>
    </row>
    <row r="137" spans="1:11" ht="18" x14ac:dyDescent="0.25">
      <c r="A137" s="44"/>
      <c r="B137" s="44"/>
      <c r="C137" s="45" t="s">
        <v>57</v>
      </c>
      <c r="D137" s="46"/>
      <c r="E137" s="46"/>
      <c r="F137" s="46"/>
      <c r="G137" s="47"/>
      <c r="H137" s="17" t="s">
        <v>15</v>
      </c>
      <c r="I137" s="11">
        <f>G134</f>
        <v>31680</v>
      </c>
      <c r="J137" s="12"/>
      <c r="K137" s="15">
        <f t="shared" si="11"/>
        <v>0</v>
      </c>
    </row>
    <row r="138" spans="1:11" ht="18" x14ac:dyDescent="0.25">
      <c r="A138" s="44"/>
      <c r="B138" s="44"/>
      <c r="C138" s="45" t="s">
        <v>17</v>
      </c>
      <c r="D138" s="46"/>
      <c r="E138" s="46"/>
      <c r="F138" s="46"/>
      <c r="G138" s="47"/>
      <c r="H138" s="17" t="s">
        <v>18</v>
      </c>
      <c r="I138" s="11">
        <v>15967</v>
      </c>
      <c r="J138" s="12"/>
      <c r="K138" s="15">
        <f>J138*I138</f>
        <v>0</v>
      </c>
    </row>
    <row r="139" spans="1:11" ht="21" x14ac:dyDescent="0.25">
      <c r="A139" s="44"/>
      <c r="B139" s="44"/>
      <c r="C139" s="56" t="s">
        <v>19</v>
      </c>
      <c r="D139" s="56"/>
      <c r="E139" s="56"/>
      <c r="F139" s="56"/>
      <c r="G139" s="56"/>
      <c r="H139" s="13" t="s">
        <v>20</v>
      </c>
      <c r="I139" s="11">
        <v>3565</v>
      </c>
      <c r="J139" s="12"/>
      <c r="K139" s="15">
        <f t="shared" si="11"/>
        <v>0</v>
      </c>
    </row>
    <row r="140" spans="1:11" ht="18" x14ac:dyDescent="0.25">
      <c r="A140" s="44"/>
      <c r="B140" s="44"/>
      <c r="C140" s="45" t="s">
        <v>58</v>
      </c>
      <c r="D140" s="46"/>
      <c r="E140" s="46"/>
      <c r="F140" s="46"/>
      <c r="G140" s="47"/>
      <c r="H140" s="17" t="s">
        <v>20</v>
      </c>
      <c r="I140" s="14">
        <v>230</v>
      </c>
      <c r="J140" s="12"/>
      <c r="K140" s="15">
        <f t="shared" si="11"/>
        <v>0</v>
      </c>
    </row>
    <row r="141" spans="1:11" ht="18" x14ac:dyDescent="0.25">
      <c r="A141" s="44"/>
      <c r="B141" s="44"/>
      <c r="C141" s="45" t="s">
        <v>39</v>
      </c>
      <c r="D141" s="46"/>
      <c r="E141" s="46"/>
      <c r="F141" s="46"/>
      <c r="G141" s="47"/>
      <c r="H141" s="17" t="s">
        <v>26</v>
      </c>
      <c r="I141" s="14">
        <v>1</v>
      </c>
      <c r="J141" s="12"/>
      <c r="K141" s="15">
        <f t="shared" si="11"/>
        <v>0</v>
      </c>
    </row>
    <row r="142" spans="1:11" ht="18" x14ac:dyDescent="0.25">
      <c r="A142" s="44"/>
      <c r="B142" s="44"/>
      <c r="C142" s="50" t="s">
        <v>27</v>
      </c>
      <c r="D142" s="51"/>
      <c r="E142" s="51"/>
      <c r="F142" s="51"/>
      <c r="G142" s="51"/>
      <c r="H142" s="51"/>
      <c r="I142" s="51"/>
      <c r="J142" s="52"/>
      <c r="K142" s="15">
        <f>SUM(K135:K141)</f>
        <v>0</v>
      </c>
    </row>
    <row r="143" spans="1:11" ht="18" x14ac:dyDescent="0.25">
      <c r="A143" s="1" t="s">
        <v>0</v>
      </c>
      <c r="B143" s="1" t="s">
        <v>1</v>
      </c>
      <c r="C143" s="1" t="s">
        <v>2</v>
      </c>
      <c r="D143" s="2" t="s">
        <v>3</v>
      </c>
      <c r="E143" s="2" t="s">
        <v>4</v>
      </c>
      <c r="F143" s="3" t="s">
        <v>5</v>
      </c>
      <c r="G143" s="4" t="s">
        <v>6</v>
      </c>
      <c r="H143" s="4" t="s">
        <v>7</v>
      </c>
      <c r="I143" s="4" t="s">
        <v>8</v>
      </c>
      <c r="J143" s="5" t="s">
        <v>9</v>
      </c>
      <c r="K143" s="22" t="s">
        <v>10</v>
      </c>
    </row>
    <row r="144" spans="1:11" ht="18" x14ac:dyDescent="0.25">
      <c r="A144" s="43" t="s">
        <v>54</v>
      </c>
      <c r="B144" s="43">
        <v>3</v>
      </c>
      <c r="C144" s="7" t="s">
        <v>59</v>
      </c>
      <c r="D144" s="8">
        <v>3855</v>
      </c>
      <c r="E144" s="9">
        <v>0.72499999999999998</v>
      </c>
      <c r="F144" s="10">
        <v>22</v>
      </c>
      <c r="G144" s="11">
        <f>D144*F144/9</f>
        <v>9423.3333333333339</v>
      </c>
      <c r="H144" s="11"/>
      <c r="I144" s="10"/>
      <c r="J144" s="12"/>
      <c r="K144" s="12"/>
    </row>
    <row r="145" spans="1:11" ht="18" x14ac:dyDescent="0.25">
      <c r="A145" s="44"/>
      <c r="B145" s="44"/>
      <c r="C145" s="45" t="s">
        <v>37</v>
      </c>
      <c r="D145" s="46"/>
      <c r="E145" s="46"/>
      <c r="F145" s="46"/>
      <c r="G145" s="47"/>
      <c r="H145" s="13" t="s">
        <v>13</v>
      </c>
      <c r="I145" s="14">
        <v>1</v>
      </c>
      <c r="J145" s="12"/>
      <c r="K145" s="15">
        <f t="shared" ref="K145:K151" si="12">J145*I145</f>
        <v>0</v>
      </c>
    </row>
    <row r="146" spans="1:11" ht="18" x14ac:dyDescent="0.25">
      <c r="A146" s="44"/>
      <c r="B146" s="44"/>
      <c r="C146" s="45" t="s">
        <v>14</v>
      </c>
      <c r="D146" s="46"/>
      <c r="E146" s="46"/>
      <c r="F146" s="46"/>
      <c r="G146" s="47"/>
      <c r="H146" s="17" t="s">
        <v>15</v>
      </c>
      <c r="I146" s="11">
        <v>9423</v>
      </c>
      <c r="J146" s="12"/>
      <c r="K146" s="15">
        <f t="shared" si="12"/>
        <v>0</v>
      </c>
    </row>
    <row r="147" spans="1:11" ht="18" x14ac:dyDescent="0.25">
      <c r="A147" s="44"/>
      <c r="B147" s="44"/>
      <c r="C147" s="45" t="s">
        <v>57</v>
      </c>
      <c r="D147" s="46"/>
      <c r="E147" s="46"/>
      <c r="F147" s="46"/>
      <c r="G147" s="47"/>
      <c r="H147" s="17" t="s">
        <v>15</v>
      </c>
      <c r="I147" s="11">
        <f>G144</f>
        <v>9423.3333333333339</v>
      </c>
      <c r="J147" s="12"/>
      <c r="K147" s="15">
        <f t="shared" si="12"/>
        <v>0</v>
      </c>
    </row>
    <row r="148" spans="1:11" ht="18" x14ac:dyDescent="0.25">
      <c r="A148" s="44"/>
      <c r="B148" s="44"/>
      <c r="C148" s="45" t="s">
        <v>17</v>
      </c>
      <c r="D148" s="46"/>
      <c r="E148" s="46"/>
      <c r="F148" s="46"/>
      <c r="G148" s="47"/>
      <c r="H148" s="17" t="s">
        <v>18</v>
      </c>
      <c r="I148" s="11">
        <v>3855</v>
      </c>
      <c r="J148" s="12"/>
      <c r="K148" s="15">
        <f>J148*I148</f>
        <v>0</v>
      </c>
    </row>
    <row r="149" spans="1:11" ht="21" x14ac:dyDescent="0.25">
      <c r="A149" s="44"/>
      <c r="B149" s="44"/>
      <c r="C149" s="45" t="s">
        <v>19</v>
      </c>
      <c r="D149" s="46"/>
      <c r="E149" s="46"/>
      <c r="F149" s="46"/>
      <c r="G149" s="47"/>
      <c r="H149" s="13" t="s">
        <v>20</v>
      </c>
      <c r="I149" s="11">
        <v>1061</v>
      </c>
      <c r="J149" s="12"/>
      <c r="K149" s="15">
        <f t="shared" si="12"/>
        <v>0</v>
      </c>
    </row>
    <row r="150" spans="1:11" ht="18" x14ac:dyDescent="0.25">
      <c r="A150" s="44"/>
      <c r="B150" s="44"/>
      <c r="C150" s="45" t="s">
        <v>60</v>
      </c>
      <c r="D150" s="46"/>
      <c r="E150" s="46"/>
      <c r="F150" s="46"/>
      <c r="G150" s="47"/>
      <c r="H150" s="17" t="s">
        <v>20</v>
      </c>
      <c r="I150" s="14">
        <v>150</v>
      </c>
      <c r="J150" s="12"/>
      <c r="K150" s="15">
        <f t="shared" si="12"/>
        <v>0</v>
      </c>
    </row>
    <row r="151" spans="1:11" ht="18" x14ac:dyDescent="0.25">
      <c r="A151" s="44"/>
      <c r="B151" s="44"/>
      <c r="C151" s="45" t="s">
        <v>39</v>
      </c>
      <c r="D151" s="46"/>
      <c r="E151" s="46"/>
      <c r="F151" s="46"/>
      <c r="G151" s="47"/>
      <c r="H151" s="17" t="s">
        <v>26</v>
      </c>
      <c r="I151" s="14">
        <v>1</v>
      </c>
      <c r="J151" s="12"/>
      <c r="K151" s="15">
        <f t="shared" si="12"/>
        <v>0</v>
      </c>
    </row>
    <row r="152" spans="1:11" ht="18" x14ac:dyDescent="0.25">
      <c r="A152" s="44"/>
      <c r="B152" s="44"/>
      <c r="C152" s="50" t="s">
        <v>27</v>
      </c>
      <c r="D152" s="59"/>
      <c r="E152" s="59"/>
      <c r="F152" s="59"/>
      <c r="G152" s="59"/>
      <c r="H152" s="59"/>
      <c r="I152" s="59"/>
      <c r="J152" s="60"/>
      <c r="K152" s="15">
        <f>SUM(K145:K151)</f>
        <v>0</v>
      </c>
    </row>
    <row r="153" spans="1:11" ht="18" x14ac:dyDescent="0.25">
      <c r="A153" s="1" t="s">
        <v>0</v>
      </c>
      <c r="B153" s="1" t="s">
        <v>1</v>
      </c>
      <c r="C153" s="1" t="s">
        <v>2</v>
      </c>
      <c r="D153" s="2" t="s">
        <v>3</v>
      </c>
      <c r="E153" s="2" t="s">
        <v>4</v>
      </c>
      <c r="F153" s="3" t="s">
        <v>5</v>
      </c>
      <c r="G153" s="4" t="s">
        <v>6</v>
      </c>
      <c r="H153" s="4" t="s">
        <v>7</v>
      </c>
      <c r="I153" s="4" t="s">
        <v>8</v>
      </c>
      <c r="J153" s="5" t="s">
        <v>9</v>
      </c>
      <c r="K153" s="22" t="s">
        <v>10</v>
      </c>
    </row>
    <row r="154" spans="1:11" ht="18" x14ac:dyDescent="0.25">
      <c r="A154" s="43" t="s">
        <v>55</v>
      </c>
      <c r="B154" s="43">
        <v>4</v>
      </c>
      <c r="C154" s="7" t="s">
        <v>72</v>
      </c>
      <c r="D154" s="8">
        <v>733.92</v>
      </c>
      <c r="E154" s="9">
        <v>0.13900000000000001</v>
      </c>
      <c r="F154" s="10">
        <v>20</v>
      </c>
      <c r="G154" s="11">
        <f>D154*F154/9</f>
        <v>1630.9333333333334</v>
      </c>
      <c r="H154" s="11"/>
      <c r="I154" s="10"/>
      <c r="J154" s="12"/>
      <c r="K154" s="12"/>
    </row>
    <row r="155" spans="1:11" ht="18" x14ac:dyDescent="0.25">
      <c r="A155" s="44"/>
      <c r="B155" s="44"/>
      <c r="C155" s="45" t="s">
        <v>29</v>
      </c>
      <c r="D155" s="46"/>
      <c r="E155" s="46"/>
      <c r="F155" s="46"/>
      <c r="G155" s="47"/>
      <c r="H155" s="13" t="s">
        <v>13</v>
      </c>
      <c r="I155" s="14">
        <v>1</v>
      </c>
      <c r="J155" s="12"/>
      <c r="K155" s="15">
        <f t="shared" ref="K155:K161" si="13">J155*I155</f>
        <v>0</v>
      </c>
    </row>
    <row r="156" spans="1:11" ht="18" x14ac:dyDescent="0.25">
      <c r="A156" s="44"/>
      <c r="B156" s="44"/>
      <c r="C156" s="45" t="s">
        <v>14</v>
      </c>
      <c r="D156" s="46"/>
      <c r="E156" s="46"/>
      <c r="F156" s="46"/>
      <c r="G156" s="47"/>
      <c r="H156" s="17" t="s">
        <v>15</v>
      </c>
      <c r="I156" s="14">
        <v>1631</v>
      </c>
      <c r="J156" s="12"/>
      <c r="K156" s="15">
        <f t="shared" si="13"/>
        <v>0</v>
      </c>
    </row>
    <row r="157" spans="1:11" ht="18" x14ac:dyDescent="0.25">
      <c r="A157" s="44"/>
      <c r="B157" s="44"/>
      <c r="C157" s="45" t="s">
        <v>16</v>
      </c>
      <c r="D157" s="46"/>
      <c r="E157" s="46"/>
      <c r="F157" s="46"/>
      <c r="G157" s="47"/>
      <c r="H157" s="17" t="s">
        <v>15</v>
      </c>
      <c r="I157" s="11">
        <v>1631</v>
      </c>
      <c r="J157" s="12"/>
      <c r="K157" s="15">
        <f t="shared" si="13"/>
        <v>0</v>
      </c>
    </row>
    <row r="158" spans="1:11" ht="18" x14ac:dyDescent="0.25">
      <c r="A158" s="44"/>
      <c r="B158" s="44"/>
      <c r="C158" s="45" t="s">
        <v>17</v>
      </c>
      <c r="D158" s="46"/>
      <c r="E158" s="46"/>
      <c r="F158" s="46"/>
      <c r="G158" s="47"/>
      <c r="H158" s="17" t="s">
        <v>18</v>
      </c>
      <c r="I158" s="11">
        <v>734</v>
      </c>
      <c r="J158" s="12"/>
      <c r="K158" s="15">
        <f>J158*I158</f>
        <v>0</v>
      </c>
    </row>
    <row r="159" spans="1:11" ht="21" x14ac:dyDescent="0.25">
      <c r="A159" s="44"/>
      <c r="B159" s="44"/>
      <c r="C159" s="45" t="s">
        <v>30</v>
      </c>
      <c r="D159" s="46"/>
      <c r="E159" s="46"/>
      <c r="F159" s="46"/>
      <c r="G159" s="47"/>
      <c r="H159" s="13" t="s">
        <v>20</v>
      </c>
      <c r="I159" s="11">
        <v>185</v>
      </c>
      <c r="J159" s="12"/>
      <c r="K159" s="15">
        <f t="shared" si="13"/>
        <v>0</v>
      </c>
    </row>
    <row r="160" spans="1:11" ht="18" x14ac:dyDescent="0.25">
      <c r="A160" s="44"/>
      <c r="B160" s="44"/>
      <c r="C160" s="45" t="s">
        <v>31</v>
      </c>
      <c r="D160" s="46"/>
      <c r="E160" s="46"/>
      <c r="F160" s="46"/>
      <c r="G160" s="47"/>
      <c r="H160" s="17" t="s">
        <v>20</v>
      </c>
      <c r="I160" s="14">
        <v>30</v>
      </c>
      <c r="J160" s="12"/>
      <c r="K160" s="15">
        <f t="shared" si="13"/>
        <v>0</v>
      </c>
    </row>
    <row r="161" spans="1:11" ht="18" x14ac:dyDescent="0.25">
      <c r="A161" s="44"/>
      <c r="B161" s="44"/>
      <c r="C161" s="45" t="s">
        <v>32</v>
      </c>
      <c r="D161" s="46"/>
      <c r="E161" s="46"/>
      <c r="F161" s="46"/>
      <c r="G161" s="47"/>
      <c r="H161" s="17" t="s">
        <v>26</v>
      </c>
      <c r="I161" s="14">
        <v>1</v>
      </c>
      <c r="J161" s="12"/>
      <c r="K161" s="15">
        <f t="shared" si="13"/>
        <v>0</v>
      </c>
    </row>
    <row r="162" spans="1:11" ht="18" x14ac:dyDescent="0.25">
      <c r="A162" s="23"/>
      <c r="B162" s="23"/>
      <c r="C162" s="21" t="s">
        <v>27</v>
      </c>
      <c r="D162" s="24"/>
      <c r="E162" s="24"/>
      <c r="F162" s="24"/>
      <c r="G162" s="24"/>
      <c r="H162" s="24"/>
      <c r="I162" s="24"/>
      <c r="J162" s="25"/>
      <c r="K162" s="15">
        <f>SUM(K155:K161)</f>
        <v>0</v>
      </c>
    </row>
    <row r="163" spans="1:11" ht="18" x14ac:dyDescent="0.25">
      <c r="H163" s="41" t="s">
        <v>74</v>
      </c>
      <c r="I163" s="41"/>
      <c r="J163" s="42"/>
      <c r="K163" s="32">
        <f>SUM(K162,K152,K142,K132)</f>
        <v>0</v>
      </c>
    </row>
    <row r="167" spans="1:11" ht="18" x14ac:dyDescent="0.25">
      <c r="H167" s="41" t="s">
        <v>75</v>
      </c>
      <c r="I167" s="41"/>
      <c r="J167" s="42"/>
      <c r="K167" s="32">
        <f>SUM(K163,K127)</f>
        <v>0</v>
      </c>
    </row>
  </sheetData>
  <mergeCells count="154">
    <mergeCell ref="C142:J142"/>
    <mergeCell ref="A144:A152"/>
    <mergeCell ref="B144:B152"/>
    <mergeCell ref="C145:G145"/>
    <mergeCell ref="C146:G146"/>
    <mergeCell ref="C147:G147"/>
    <mergeCell ref="A129:A132"/>
    <mergeCell ref="B129:B132"/>
    <mergeCell ref="C130:G130"/>
    <mergeCell ref="C131:G131"/>
    <mergeCell ref="C132:J132"/>
    <mergeCell ref="A134:A142"/>
    <mergeCell ref="B134:B142"/>
    <mergeCell ref="C135:G135"/>
    <mergeCell ref="C136:G136"/>
    <mergeCell ref="C137:G137"/>
    <mergeCell ref="C148:G148"/>
    <mergeCell ref="C149:G149"/>
    <mergeCell ref="C150:G150"/>
    <mergeCell ref="C151:G151"/>
    <mergeCell ref="C152:J152"/>
    <mergeCell ref="C138:G138"/>
    <mergeCell ref="C139:G139"/>
    <mergeCell ref="C140:G140"/>
    <mergeCell ref="A79:A91"/>
    <mergeCell ref="B79:B91"/>
    <mergeCell ref="C141:G141"/>
    <mergeCell ref="C102:G102"/>
    <mergeCell ref="C103:G103"/>
    <mergeCell ref="C104:G104"/>
    <mergeCell ref="C105:J105"/>
    <mergeCell ref="A118:A126"/>
    <mergeCell ref="B118:B126"/>
    <mergeCell ref="C119:G119"/>
    <mergeCell ref="C120:G120"/>
    <mergeCell ref="C121:G121"/>
    <mergeCell ref="C122:G122"/>
    <mergeCell ref="C123:G123"/>
    <mergeCell ref="C124:G124"/>
    <mergeCell ref="C125:G125"/>
    <mergeCell ref="C126:J126"/>
    <mergeCell ref="A107:A116"/>
    <mergeCell ref="B107:B116"/>
    <mergeCell ref="C108:G108"/>
    <mergeCell ref="C109:G109"/>
    <mergeCell ref="C110:G110"/>
    <mergeCell ref="C111:G111"/>
    <mergeCell ref="C112:G112"/>
    <mergeCell ref="A93:A105"/>
    <mergeCell ref="B93:B105"/>
    <mergeCell ref="C94:G94"/>
    <mergeCell ref="C95:G95"/>
    <mergeCell ref="C96:G96"/>
    <mergeCell ref="C97:G97"/>
    <mergeCell ref="C98:G98"/>
    <mergeCell ref="C99:G99"/>
    <mergeCell ref="C100:G100"/>
    <mergeCell ref="C80:G80"/>
    <mergeCell ref="C81:G81"/>
    <mergeCell ref="C82:G82"/>
    <mergeCell ref="C83:G83"/>
    <mergeCell ref="C63:J63"/>
    <mergeCell ref="C115:G115"/>
    <mergeCell ref="C116:J116"/>
    <mergeCell ref="C101:G101"/>
    <mergeCell ref="C84:G84"/>
    <mergeCell ref="C85:G85"/>
    <mergeCell ref="C86:G86"/>
    <mergeCell ref="C87:G87"/>
    <mergeCell ref="C88:G88"/>
    <mergeCell ref="C89:G89"/>
    <mergeCell ref="C90:G90"/>
    <mergeCell ref="C113:G113"/>
    <mergeCell ref="C114:G114"/>
    <mergeCell ref="A66:A77"/>
    <mergeCell ref="B66:B77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J77"/>
    <mergeCell ref="A54:A63"/>
    <mergeCell ref="B54:B63"/>
    <mergeCell ref="C55:G55"/>
    <mergeCell ref="C56:G56"/>
    <mergeCell ref="C57:G57"/>
    <mergeCell ref="C58:G58"/>
    <mergeCell ref="C59:G59"/>
    <mergeCell ref="C60:G60"/>
    <mergeCell ref="C61:G61"/>
    <mergeCell ref="C62:G62"/>
    <mergeCell ref="A44:A51"/>
    <mergeCell ref="B44:B51"/>
    <mergeCell ref="C45:G45"/>
    <mergeCell ref="C46:G46"/>
    <mergeCell ref="C47:G47"/>
    <mergeCell ref="C48:G48"/>
    <mergeCell ref="C49:G49"/>
    <mergeCell ref="C50:G50"/>
    <mergeCell ref="C51:G51"/>
    <mergeCell ref="A34:A41"/>
    <mergeCell ref="B34:B41"/>
    <mergeCell ref="C35:G35"/>
    <mergeCell ref="C36:G36"/>
    <mergeCell ref="C37:G37"/>
    <mergeCell ref="C38:G38"/>
    <mergeCell ref="C39:G39"/>
    <mergeCell ref="C40:G40"/>
    <mergeCell ref="C41:G41"/>
    <mergeCell ref="A24:A31"/>
    <mergeCell ref="B24:B31"/>
    <mergeCell ref="C25:G25"/>
    <mergeCell ref="C26:G26"/>
    <mergeCell ref="C27:G27"/>
    <mergeCell ref="C28:G28"/>
    <mergeCell ref="C29:G29"/>
    <mergeCell ref="C30:G30"/>
    <mergeCell ref="C31:G31"/>
    <mergeCell ref="C11:G11"/>
    <mergeCell ref="C12:J12"/>
    <mergeCell ref="A14:A21"/>
    <mergeCell ref="B14:B21"/>
    <mergeCell ref="C15:G15"/>
    <mergeCell ref="C16:G16"/>
    <mergeCell ref="C17:G17"/>
    <mergeCell ref="C18:G18"/>
    <mergeCell ref="C19:G19"/>
    <mergeCell ref="C20:G20"/>
    <mergeCell ref="A2:A12"/>
    <mergeCell ref="B2:B12"/>
    <mergeCell ref="C3:G3"/>
    <mergeCell ref="C4:G4"/>
    <mergeCell ref="C5:G5"/>
    <mergeCell ref="C6:G6"/>
    <mergeCell ref="C7:G7"/>
    <mergeCell ref="C8:G8"/>
    <mergeCell ref="C9:G9"/>
    <mergeCell ref="C10:G10"/>
    <mergeCell ref="C21:G21"/>
    <mergeCell ref="A154:A161"/>
    <mergeCell ref="B154:B161"/>
    <mergeCell ref="C155:G155"/>
    <mergeCell ref="C156:G156"/>
    <mergeCell ref="C157:G157"/>
    <mergeCell ref="C158:G158"/>
    <mergeCell ref="C159:G159"/>
    <mergeCell ref="C160:G160"/>
    <mergeCell ref="C161:G161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Wagner</dc:creator>
  <cp:lastModifiedBy>Kyle Wagner</cp:lastModifiedBy>
  <cp:lastPrinted>2023-02-03T19:53:20Z</cp:lastPrinted>
  <dcterms:created xsi:type="dcterms:W3CDTF">2023-01-24T12:58:01Z</dcterms:created>
  <dcterms:modified xsi:type="dcterms:W3CDTF">2023-03-09T19:23:30Z</dcterms:modified>
</cp:coreProperties>
</file>